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560" windowHeight="12315" firstSheet="8" activeTab="14"/>
  </bookViews>
  <sheets>
    <sheet name="Пн День 1 Нед 1" sheetId="1" r:id="rId1"/>
    <sheet name="Вт День 2 Нед 1" sheetId="2" r:id="rId2"/>
    <sheet name="Ср День 3 Нед 1" sheetId="3" r:id="rId3"/>
    <sheet name="Чт День 4 Нед 1" sheetId="4" r:id="rId4"/>
    <sheet name="Пт День 5 Нед 1" sheetId="5" r:id="rId5"/>
    <sheet name="Сб День 6 Нед 1" sheetId="6" r:id="rId6"/>
    <sheet name="Итого за 1 нед" sheetId="7" r:id="rId7"/>
    <sheet name="Пн День 1 нед 2" sheetId="8" r:id="rId8"/>
    <sheet name="Вт День 2 нед 2" sheetId="9" r:id="rId9"/>
    <sheet name="Ср День 3 Нед 2" sheetId="10" r:id="rId10"/>
    <sheet name="Чт День 4 Нед 2" sheetId="11" r:id="rId11"/>
    <sheet name="Пт День 5 Нед 2" sheetId="12" r:id="rId12"/>
    <sheet name="Сб День 6 Нед 2" sheetId="13" r:id="rId13"/>
    <sheet name="Итого за 2 Нед" sheetId="14" r:id="rId14"/>
    <sheet name="Итого за 12 дней" sheetId="15" r:id="rId15"/>
  </sheets>
  <calcPr calcId="152511"/>
</workbook>
</file>

<file path=xl/calcChain.xml><?xml version="1.0" encoding="utf-8"?>
<calcChain xmlns="http://schemas.openxmlformats.org/spreadsheetml/2006/main">
  <c r="R14" i="10" l="1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3" i="10"/>
  <c r="R54" i="10"/>
  <c r="R55" i="10"/>
  <c r="R56" i="10"/>
  <c r="R57" i="10"/>
  <c r="R58" i="10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77" i="10"/>
  <c r="R78" i="10"/>
  <c r="R79" i="10"/>
  <c r="R80" i="10"/>
  <c r="R81" i="10"/>
  <c r="R82" i="10"/>
  <c r="R83" i="10"/>
  <c r="R84" i="10"/>
  <c r="R85" i="10"/>
  <c r="R86" i="10"/>
  <c r="R87" i="10"/>
  <c r="R88" i="10"/>
  <c r="R89" i="10"/>
  <c r="R90" i="10"/>
  <c r="R91" i="10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106" i="10"/>
  <c r="R107" i="10"/>
  <c r="R108" i="10"/>
  <c r="R109" i="10"/>
  <c r="R110" i="10"/>
  <c r="R111" i="10"/>
  <c r="R112" i="10"/>
  <c r="R113" i="10"/>
  <c r="R114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36" i="10"/>
  <c r="Q37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2" i="10"/>
  <c r="Q53" i="10"/>
  <c r="Q54" i="10"/>
  <c r="Q55" i="10"/>
  <c r="Q56" i="10"/>
  <c r="Q57" i="10"/>
  <c r="Q58" i="10"/>
  <c r="Q59" i="10"/>
  <c r="Q60" i="10"/>
  <c r="Q61" i="10"/>
  <c r="Q62" i="10"/>
  <c r="Q63" i="10"/>
  <c r="Q64" i="10"/>
  <c r="Q65" i="10"/>
  <c r="Q66" i="10"/>
  <c r="Q67" i="10"/>
  <c r="Q68" i="10"/>
  <c r="Q69" i="10"/>
  <c r="Q70" i="10"/>
  <c r="Q71" i="10"/>
  <c r="Q72" i="10"/>
  <c r="Q73" i="10"/>
  <c r="Q74" i="10"/>
  <c r="Q75" i="10"/>
  <c r="Q76" i="10"/>
  <c r="Q77" i="10"/>
  <c r="Q78" i="10"/>
  <c r="Q79" i="10"/>
  <c r="Q80" i="10"/>
  <c r="Q81" i="10"/>
  <c r="Q82" i="10"/>
  <c r="Q83" i="10"/>
  <c r="Q84" i="10"/>
  <c r="Q85" i="10"/>
  <c r="Q86" i="10"/>
  <c r="Q87" i="10"/>
  <c r="Q88" i="10"/>
  <c r="Q89" i="10"/>
  <c r="Q90" i="10"/>
  <c r="Q91" i="10"/>
  <c r="Q92" i="10"/>
  <c r="Q93" i="10"/>
  <c r="Q94" i="10"/>
  <c r="Q95" i="10"/>
  <c r="Q96" i="10"/>
  <c r="Q97" i="10"/>
  <c r="Q98" i="10"/>
  <c r="Q99" i="10"/>
  <c r="Q100" i="10"/>
  <c r="Q101" i="10"/>
  <c r="Q102" i="10"/>
  <c r="Q103" i="10"/>
  <c r="Q104" i="10"/>
  <c r="Q105" i="10"/>
  <c r="Q106" i="10"/>
  <c r="Q107" i="10"/>
  <c r="Q108" i="10"/>
  <c r="Q109" i="10"/>
  <c r="Q110" i="10"/>
  <c r="Q111" i="10"/>
  <c r="Q112" i="10"/>
  <c r="Q113" i="10"/>
  <c r="Q114" i="10"/>
  <c r="R13" i="10"/>
  <c r="Q13" i="10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0" i="12"/>
  <c r="N51" i="12"/>
  <c r="N52" i="12"/>
  <c r="N53" i="12"/>
  <c r="N54" i="12"/>
  <c r="N55" i="12"/>
  <c r="N56" i="12"/>
  <c r="N57" i="12"/>
  <c r="N58" i="12"/>
  <c r="N59" i="12"/>
  <c r="N60" i="12"/>
  <c r="N61" i="12"/>
  <c r="N62" i="12"/>
  <c r="N63" i="12"/>
  <c r="N64" i="12"/>
  <c r="N65" i="12"/>
  <c r="N66" i="12"/>
  <c r="N67" i="12"/>
  <c r="N68" i="12"/>
  <c r="N69" i="12"/>
  <c r="N70" i="12"/>
  <c r="N71" i="12"/>
  <c r="N72" i="12"/>
  <c r="N73" i="12"/>
  <c r="N74" i="12"/>
  <c r="N75" i="12"/>
  <c r="N76" i="12"/>
  <c r="N77" i="12"/>
  <c r="N78" i="12"/>
  <c r="N79" i="12"/>
  <c r="N80" i="12"/>
  <c r="N81" i="12"/>
  <c r="N82" i="12"/>
  <c r="N83" i="12"/>
  <c r="N84" i="12"/>
  <c r="N85" i="12"/>
  <c r="N86" i="12"/>
  <c r="N87" i="12"/>
  <c r="N88" i="12"/>
  <c r="N89" i="12"/>
  <c r="N90" i="12"/>
  <c r="N91" i="12"/>
  <c r="N92" i="12"/>
  <c r="N93" i="12"/>
  <c r="N94" i="12"/>
  <c r="N95" i="12"/>
  <c r="N96" i="12"/>
  <c r="N97" i="12"/>
  <c r="N98" i="12"/>
  <c r="N99" i="12"/>
  <c r="N100" i="12"/>
  <c r="N101" i="12"/>
  <c r="N102" i="12"/>
  <c r="N103" i="12"/>
  <c r="N104" i="12"/>
  <c r="N105" i="12"/>
  <c r="N106" i="12"/>
  <c r="N107" i="12"/>
  <c r="N108" i="12"/>
  <c r="N109" i="12"/>
  <c r="N110" i="12"/>
  <c r="N111" i="12"/>
  <c r="N112" i="12"/>
  <c r="N113" i="12"/>
  <c r="N114" i="12"/>
  <c r="N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3" i="12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65" i="11"/>
  <c r="P66" i="11"/>
  <c r="P67" i="11"/>
  <c r="P68" i="11"/>
  <c r="P69" i="11"/>
  <c r="P70" i="11"/>
  <c r="P71" i="11"/>
  <c r="P72" i="11"/>
  <c r="P73" i="11"/>
  <c r="P74" i="11"/>
  <c r="P75" i="11"/>
  <c r="P76" i="11"/>
  <c r="P77" i="11"/>
  <c r="P78" i="11"/>
  <c r="P79" i="11"/>
  <c r="P80" i="11"/>
  <c r="P81" i="11"/>
  <c r="P82" i="11"/>
  <c r="P83" i="11"/>
  <c r="P84" i="11"/>
  <c r="P85" i="11"/>
  <c r="P86" i="11"/>
  <c r="P87" i="11"/>
  <c r="P88" i="11"/>
  <c r="P89" i="11"/>
  <c r="P90" i="11"/>
  <c r="P91" i="11"/>
  <c r="P92" i="11"/>
  <c r="P93" i="11"/>
  <c r="P94" i="11"/>
  <c r="P95" i="11"/>
  <c r="P96" i="11"/>
  <c r="P97" i="11"/>
  <c r="P98" i="11"/>
  <c r="P99" i="11"/>
  <c r="P100" i="11"/>
  <c r="P101" i="11"/>
  <c r="P102" i="11"/>
  <c r="P103" i="11"/>
  <c r="P104" i="11"/>
  <c r="P105" i="11"/>
  <c r="P106" i="11"/>
  <c r="P107" i="11"/>
  <c r="P108" i="11"/>
  <c r="P109" i="11"/>
  <c r="P110" i="11"/>
  <c r="P111" i="11"/>
  <c r="P112" i="11"/>
  <c r="P113" i="11"/>
  <c r="P114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O54" i="11"/>
  <c r="O55" i="11"/>
  <c r="O56" i="11"/>
  <c r="O57" i="11"/>
  <c r="O58" i="11"/>
  <c r="O59" i="11"/>
  <c r="O60" i="11"/>
  <c r="O61" i="11"/>
  <c r="O62" i="11"/>
  <c r="O63" i="11"/>
  <c r="O64" i="11"/>
  <c r="O65" i="11"/>
  <c r="O66" i="11"/>
  <c r="O67" i="11"/>
  <c r="O68" i="11"/>
  <c r="O69" i="11"/>
  <c r="O70" i="11"/>
  <c r="O71" i="11"/>
  <c r="O72" i="11"/>
  <c r="O73" i="11"/>
  <c r="O74" i="11"/>
  <c r="O75" i="11"/>
  <c r="O76" i="11"/>
  <c r="O77" i="11"/>
  <c r="O78" i="11"/>
  <c r="O79" i="11"/>
  <c r="O80" i="11"/>
  <c r="O81" i="11"/>
  <c r="O82" i="11"/>
  <c r="O83" i="11"/>
  <c r="O84" i="11"/>
  <c r="O85" i="11"/>
  <c r="O86" i="11"/>
  <c r="O87" i="11"/>
  <c r="O88" i="11"/>
  <c r="O89" i="11"/>
  <c r="O90" i="11"/>
  <c r="O91" i="11"/>
  <c r="O92" i="11"/>
  <c r="O93" i="11"/>
  <c r="O94" i="11"/>
  <c r="O95" i="11"/>
  <c r="O96" i="11"/>
  <c r="O97" i="11"/>
  <c r="O98" i="11"/>
  <c r="O99" i="11"/>
  <c r="O100" i="11"/>
  <c r="O101" i="11"/>
  <c r="O102" i="11"/>
  <c r="O103" i="11"/>
  <c r="O104" i="11"/>
  <c r="O105" i="11"/>
  <c r="O106" i="11"/>
  <c r="O107" i="11"/>
  <c r="O108" i="11"/>
  <c r="O109" i="11"/>
  <c r="O110" i="11"/>
  <c r="O111" i="11"/>
  <c r="O112" i="11"/>
  <c r="O113" i="11"/>
  <c r="O114" i="11"/>
  <c r="P13" i="11"/>
  <c r="O13" i="11"/>
  <c r="P14" i="6" l="1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3" i="6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3" i="4"/>
  <c r="L15" i="9" l="1"/>
  <c r="L22" i="9"/>
  <c r="L46" i="9"/>
  <c r="L48" i="9"/>
  <c r="L49" i="9"/>
  <c r="L52" i="9"/>
  <c r="L63" i="9"/>
  <c r="L66" i="9"/>
  <c r="L68" i="9"/>
  <c r="L70" i="9"/>
  <c r="L80" i="9"/>
  <c r="L95" i="9"/>
  <c r="L96" i="9"/>
  <c r="L97" i="9"/>
  <c r="L99" i="9"/>
  <c r="L14" i="9"/>
  <c r="I96" i="10" l="1"/>
  <c r="F46" i="9"/>
  <c r="H97" i="8"/>
  <c r="H96" i="8"/>
  <c r="H48" i="8"/>
  <c r="I49" i="6"/>
  <c r="I40" i="6"/>
  <c r="I114" i="5" l="1"/>
  <c r="G14" i="1" l="1"/>
  <c r="G16" i="1"/>
  <c r="E10" i="14" l="1"/>
  <c r="D10" i="14"/>
  <c r="P13" i="13"/>
  <c r="P25" i="13"/>
  <c r="P26" i="13"/>
  <c r="P27" i="13"/>
  <c r="P28" i="13"/>
  <c r="P29" i="13"/>
  <c r="P30" i="13"/>
  <c r="P31" i="13"/>
  <c r="P32" i="13"/>
  <c r="P33" i="13"/>
  <c r="P34" i="13"/>
  <c r="O25" i="13"/>
  <c r="O26" i="13"/>
  <c r="O27" i="13"/>
  <c r="O28" i="13"/>
  <c r="O29" i="13"/>
  <c r="O30" i="13"/>
  <c r="O31" i="13"/>
  <c r="O32" i="13"/>
  <c r="O33" i="13"/>
  <c r="P14" i="13"/>
  <c r="P15" i="13"/>
  <c r="P16" i="13"/>
  <c r="P17" i="13"/>
  <c r="P18" i="13"/>
  <c r="P19" i="13"/>
  <c r="P20" i="13"/>
  <c r="P21" i="13"/>
  <c r="P22" i="13"/>
  <c r="P23" i="13"/>
  <c r="P24" i="13"/>
  <c r="P35" i="13"/>
  <c r="P36" i="13"/>
  <c r="P37" i="13"/>
  <c r="P38" i="13"/>
  <c r="P39" i="13"/>
  <c r="P40" i="13"/>
  <c r="P41" i="13"/>
  <c r="P42" i="13"/>
  <c r="P43" i="13"/>
  <c r="P44" i="13"/>
  <c r="P45" i="13"/>
  <c r="P46" i="13"/>
  <c r="P47" i="13"/>
  <c r="P48" i="13"/>
  <c r="P49" i="13"/>
  <c r="P50" i="13"/>
  <c r="P51" i="13"/>
  <c r="P52" i="13"/>
  <c r="P53" i="13"/>
  <c r="P54" i="13"/>
  <c r="P55" i="13"/>
  <c r="P56" i="13"/>
  <c r="P57" i="13"/>
  <c r="P58" i="13"/>
  <c r="P59" i="13"/>
  <c r="P60" i="13"/>
  <c r="P61" i="13"/>
  <c r="P62" i="13"/>
  <c r="P63" i="13"/>
  <c r="P64" i="13"/>
  <c r="P65" i="13"/>
  <c r="P66" i="13"/>
  <c r="P67" i="13"/>
  <c r="P68" i="13"/>
  <c r="P69" i="13"/>
  <c r="P70" i="13"/>
  <c r="P71" i="13"/>
  <c r="P72" i="13"/>
  <c r="P73" i="13"/>
  <c r="P74" i="13"/>
  <c r="P75" i="13"/>
  <c r="P76" i="13"/>
  <c r="P77" i="13"/>
  <c r="P78" i="13"/>
  <c r="P79" i="13"/>
  <c r="P80" i="13"/>
  <c r="P81" i="13"/>
  <c r="P82" i="13"/>
  <c r="P83" i="13"/>
  <c r="P84" i="13"/>
  <c r="P85" i="13"/>
  <c r="P86" i="13"/>
  <c r="P87" i="13"/>
  <c r="P88" i="13"/>
  <c r="P89" i="13"/>
  <c r="P90" i="13"/>
  <c r="P91" i="13"/>
  <c r="P92" i="13"/>
  <c r="P93" i="13"/>
  <c r="P94" i="13"/>
  <c r="P95" i="13"/>
  <c r="P96" i="13"/>
  <c r="P97" i="13"/>
  <c r="P98" i="13"/>
  <c r="P99" i="13"/>
  <c r="P100" i="13"/>
  <c r="P101" i="13"/>
  <c r="P102" i="13"/>
  <c r="P103" i="13"/>
  <c r="P104" i="13"/>
  <c r="P105" i="13"/>
  <c r="P106" i="13"/>
  <c r="P107" i="13"/>
  <c r="P108" i="13"/>
  <c r="P109" i="13"/>
  <c r="P110" i="13"/>
  <c r="P111" i="13"/>
  <c r="P112" i="13"/>
  <c r="P113" i="13"/>
  <c r="P114" i="13"/>
  <c r="I53" i="13"/>
  <c r="I49" i="13"/>
  <c r="I46" i="13"/>
  <c r="G20" i="13"/>
  <c r="E23" i="14"/>
  <c r="E27" i="14"/>
  <c r="E35" i="14"/>
  <c r="E39" i="14"/>
  <c r="E106" i="14"/>
  <c r="E107" i="14"/>
  <c r="E114" i="14"/>
  <c r="E13" i="14"/>
  <c r="G16" i="12"/>
  <c r="E99" i="12"/>
  <c r="E52" i="12"/>
  <c r="E31" i="14"/>
  <c r="E60" i="14"/>
  <c r="E64" i="14"/>
  <c r="E88" i="14"/>
  <c r="E92" i="14"/>
  <c r="I49" i="11"/>
  <c r="I40" i="11"/>
  <c r="G61" i="11"/>
  <c r="G52" i="11"/>
  <c r="G22" i="11"/>
  <c r="E97" i="11"/>
  <c r="E48" i="11"/>
  <c r="E43" i="14"/>
  <c r="E72" i="14"/>
  <c r="E84" i="14"/>
  <c r="E102" i="14"/>
  <c r="E103" i="14"/>
  <c r="E110" i="14"/>
  <c r="E111" i="14"/>
  <c r="K49" i="10"/>
  <c r="G97" i="10"/>
  <c r="G93" i="10"/>
  <c r="G52" i="10"/>
  <c r="G49" i="10"/>
  <c r="G48" i="10"/>
  <c r="G97" i="9"/>
  <c r="G96" i="9"/>
  <c r="G46" i="9"/>
  <c r="Q24" i="8"/>
  <c r="Q25" i="8"/>
  <c r="Q26" i="8"/>
  <c r="Q27" i="8"/>
  <c r="Q28" i="8"/>
  <c r="Q29" i="8"/>
  <c r="Q30" i="8"/>
  <c r="Q31" i="8"/>
  <c r="Q32" i="8"/>
  <c r="Q3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R81" i="8"/>
  <c r="R82" i="8"/>
  <c r="R83" i="8"/>
  <c r="R84" i="8"/>
  <c r="R85" i="8"/>
  <c r="R86" i="8"/>
  <c r="R87" i="8"/>
  <c r="R88" i="8"/>
  <c r="R89" i="8"/>
  <c r="R90" i="8"/>
  <c r="R91" i="8"/>
  <c r="R92" i="8"/>
  <c r="R93" i="8"/>
  <c r="R94" i="8"/>
  <c r="R95" i="8"/>
  <c r="R96" i="8"/>
  <c r="R97" i="8"/>
  <c r="R98" i="8"/>
  <c r="R99" i="8"/>
  <c r="R100" i="8"/>
  <c r="R101" i="8"/>
  <c r="R102" i="8"/>
  <c r="R103" i="8"/>
  <c r="R104" i="8"/>
  <c r="R105" i="8"/>
  <c r="R106" i="8"/>
  <c r="R107" i="8"/>
  <c r="R108" i="8"/>
  <c r="R109" i="8"/>
  <c r="R110" i="8"/>
  <c r="R111" i="8"/>
  <c r="R112" i="8"/>
  <c r="R113" i="8"/>
  <c r="R114" i="8"/>
  <c r="R13" i="8"/>
  <c r="I68" i="8"/>
  <c r="I47" i="8"/>
  <c r="K49" i="8"/>
  <c r="K38" i="8"/>
  <c r="E48" i="14" l="1"/>
  <c r="E99" i="14"/>
  <c r="E80" i="14"/>
  <c r="E15" i="14"/>
  <c r="E55" i="14"/>
  <c r="E47" i="14"/>
  <c r="E91" i="14"/>
  <c r="E87" i="14"/>
  <c r="E83" i="14"/>
  <c r="E79" i="14"/>
  <c r="E75" i="14"/>
  <c r="E71" i="14"/>
  <c r="E67" i="14"/>
  <c r="E59" i="14"/>
  <c r="E54" i="14"/>
  <c r="E42" i="14"/>
  <c r="E38" i="14"/>
  <c r="E34" i="14"/>
  <c r="E30" i="14"/>
  <c r="E26" i="14"/>
  <c r="E113" i="14"/>
  <c r="E109" i="14"/>
  <c r="E105" i="14"/>
  <c r="E101" i="14"/>
  <c r="E90" i="14"/>
  <c r="E86" i="14"/>
  <c r="E82" i="14"/>
  <c r="E78" i="14"/>
  <c r="E74" i="14"/>
  <c r="E70" i="14"/>
  <c r="E62" i="14"/>
  <c r="E58" i="14"/>
  <c r="E51" i="14"/>
  <c r="E45" i="14"/>
  <c r="E41" i="14"/>
  <c r="E37" i="14"/>
  <c r="E33" i="14"/>
  <c r="E29" i="14"/>
  <c r="E25" i="14"/>
  <c r="E21" i="14"/>
  <c r="E17" i="14"/>
  <c r="E112" i="14"/>
  <c r="E108" i="14"/>
  <c r="E104" i="14"/>
  <c r="E94" i="14"/>
  <c r="E89" i="14"/>
  <c r="E85" i="14"/>
  <c r="E81" i="14"/>
  <c r="E73" i="14"/>
  <c r="E69" i="14"/>
  <c r="E65" i="14"/>
  <c r="E57" i="14"/>
  <c r="E50" i="14"/>
  <c r="E44" i="14"/>
  <c r="E40" i="14"/>
  <c r="E36" i="14"/>
  <c r="E32" i="14"/>
  <c r="E28" i="14"/>
  <c r="E24" i="14"/>
  <c r="E20" i="14"/>
  <c r="E16" i="14"/>
  <c r="D32" i="14"/>
  <c r="H32" i="14" s="1"/>
  <c r="D28" i="14"/>
  <c r="H28" i="14" s="1"/>
  <c r="D31" i="14"/>
  <c r="H31" i="14" s="1"/>
  <c r="D27" i="14"/>
  <c r="H27" i="14" s="1"/>
  <c r="D30" i="14"/>
  <c r="H30" i="14" s="1"/>
  <c r="D26" i="14"/>
  <c r="H26" i="14" s="1"/>
  <c r="D33" i="14"/>
  <c r="H33" i="14" s="1"/>
  <c r="D29" i="14"/>
  <c r="H29" i="14" s="1"/>
  <c r="D25" i="14"/>
  <c r="E52" i="14"/>
  <c r="E77" i="14"/>
  <c r="E14" i="14"/>
  <c r="E22" i="14"/>
  <c r="E18" i="14"/>
  <c r="E61" i="14"/>
  <c r="R115" i="10"/>
  <c r="E66" i="14"/>
  <c r="E98" i="14"/>
  <c r="E93" i="14"/>
  <c r="E97" i="14"/>
  <c r="E68" i="14"/>
  <c r="E46" i="14"/>
  <c r="E63" i="14"/>
  <c r="E96" i="14"/>
  <c r="E19" i="14"/>
  <c r="E100" i="14"/>
  <c r="E49" i="14"/>
  <c r="E76" i="14"/>
  <c r="H25" i="14"/>
  <c r="E115" i="14"/>
  <c r="E10" i="7"/>
  <c r="E10" i="15" s="1"/>
  <c r="D10" i="7"/>
  <c r="D10" i="15" s="1"/>
  <c r="R14" i="5"/>
  <c r="R15" i="5"/>
  <c r="R17" i="5"/>
  <c r="R18" i="5"/>
  <c r="R19" i="5"/>
  <c r="R20" i="5"/>
  <c r="R21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7" i="5"/>
  <c r="R48" i="5"/>
  <c r="R50" i="5"/>
  <c r="R51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R111" i="5"/>
  <c r="R112" i="5"/>
  <c r="R113" i="5"/>
  <c r="R114" i="5"/>
  <c r="R13" i="5"/>
  <c r="Q25" i="5"/>
  <c r="Q26" i="5"/>
  <c r="Q27" i="5"/>
  <c r="Q28" i="5"/>
  <c r="Q29" i="5"/>
  <c r="Q30" i="5"/>
  <c r="Q31" i="5"/>
  <c r="Q32" i="5"/>
  <c r="Q33" i="5"/>
  <c r="K49" i="5"/>
  <c r="I96" i="5"/>
  <c r="R96" i="5" s="1"/>
  <c r="I52" i="5"/>
  <c r="R52" i="5" s="1"/>
  <c r="I49" i="5"/>
  <c r="I22" i="5"/>
  <c r="R22" i="5" s="1"/>
  <c r="I16" i="5"/>
  <c r="R16" i="5" s="1"/>
  <c r="P115" i="4"/>
  <c r="I49" i="4"/>
  <c r="G96" i="4"/>
  <c r="E97" i="4"/>
  <c r="E48" i="4"/>
  <c r="R49" i="5" l="1"/>
  <c r="P25" i="3"/>
  <c r="P26" i="3"/>
  <c r="P27" i="3"/>
  <c r="P28" i="3"/>
  <c r="P29" i="3"/>
  <c r="P30" i="3"/>
  <c r="P31" i="3"/>
  <c r="P32" i="3"/>
  <c r="P33" i="3"/>
  <c r="O25" i="3"/>
  <c r="O26" i="3"/>
  <c r="O27" i="3"/>
  <c r="O28" i="3"/>
  <c r="O29" i="3"/>
  <c r="O30" i="3"/>
  <c r="O31" i="3"/>
  <c r="O32" i="3"/>
  <c r="O33" i="3"/>
  <c r="O13" i="3"/>
  <c r="P14" i="3"/>
  <c r="P15" i="3"/>
  <c r="P16" i="3"/>
  <c r="P17" i="3"/>
  <c r="P18" i="3"/>
  <c r="P19" i="3"/>
  <c r="P20" i="3"/>
  <c r="P21" i="3"/>
  <c r="P22" i="3"/>
  <c r="P23" i="3"/>
  <c r="P24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3" i="3"/>
  <c r="O52" i="3"/>
  <c r="I49" i="3"/>
  <c r="I40" i="3"/>
  <c r="E97" i="3"/>
  <c r="E93" i="3"/>
  <c r="E52" i="3"/>
  <c r="E49" i="3"/>
  <c r="E48" i="3"/>
  <c r="G97" i="3"/>
  <c r="G96" i="3"/>
  <c r="P96" i="3" s="1"/>
  <c r="G68" i="3"/>
  <c r="G52" i="3"/>
  <c r="G47" i="3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3" i="2"/>
  <c r="P14" i="1"/>
  <c r="P15" i="1"/>
  <c r="P16" i="1"/>
  <c r="E16" i="7" s="1"/>
  <c r="E16" i="15" s="1"/>
  <c r="P17" i="1"/>
  <c r="E17" i="7" s="1"/>
  <c r="E17" i="15" s="1"/>
  <c r="P19" i="1"/>
  <c r="P20" i="1"/>
  <c r="E20" i="7" s="1"/>
  <c r="E20" i="15" s="1"/>
  <c r="P21" i="1"/>
  <c r="E21" i="7" s="1"/>
  <c r="E21" i="15" s="1"/>
  <c r="P22" i="1"/>
  <c r="P23" i="1"/>
  <c r="E23" i="7" s="1"/>
  <c r="E23" i="15" s="1"/>
  <c r="P24" i="1"/>
  <c r="E24" i="7" s="1"/>
  <c r="E24" i="15" s="1"/>
  <c r="P25" i="1"/>
  <c r="E25" i="7" s="1"/>
  <c r="E25" i="15" s="1"/>
  <c r="P26" i="1"/>
  <c r="E26" i="7" s="1"/>
  <c r="E26" i="15" s="1"/>
  <c r="P27" i="1"/>
  <c r="E27" i="7" s="1"/>
  <c r="E27" i="15" s="1"/>
  <c r="P28" i="1"/>
  <c r="E28" i="7" s="1"/>
  <c r="E28" i="15" s="1"/>
  <c r="P29" i="1"/>
  <c r="E29" i="7" s="1"/>
  <c r="E29" i="15" s="1"/>
  <c r="P30" i="1"/>
  <c r="E30" i="7" s="1"/>
  <c r="E30" i="15" s="1"/>
  <c r="P31" i="1"/>
  <c r="E31" i="7" s="1"/>
  <c r="E31" i="15" s="1"/>
  <c r="P32" i="1"/>
  <c r="E32" i="7" s="1"/>
  <c r="E32" i="15" s="1"/>
  <c r="P33" i="1"/>
  <c r="E33" i="7" s="1"/>
  <c r="E33" i="15" s="1"/>
  <c r="P34" i="1"/>
  <c r="E34" i="7" s="1"/>
  <c r="E34" i="15" s="1"/>
  <c r="P35" i="1"/>
  <c r="E35" i="7" s="1"/>
  <c r="E35" i="15" s="1"/>
  <c r="P36" i="1"/>
  <c r="E36" i="7" s="1"/>
  <c r="E36" i="15" s="1"/>
  <c r="P37" i="1"/>
  <c r="E37" i="7" s="1"/>
  <c r="E37" i="15" s="1"/>
  <c r="P38" i="1"/>
  <c r="E38" i="7" s="1"/>
  <c r="E38" i="15" s="1"/>
  <c r="P39" i="1"/>
  <c r="E39" i="7" s="1"/>
  <c r="E39" i="15" s="1"/>
  <c r="P40" i="1"/>
  <c r="E40" i="7" s="1"/>
  <c r="E40" i="15" s="1"/>
  <c r="P41" i="1"/>
  <c r="E41" i="7" s="1"/>
  <c r="E41" i="15" s="1"/>
  <c r="P42" i="1"/>
  <c r="E42" i="7" s="1"/>
  <c r="E42" i="15" s="1"/>
  <c r="P43" i="1"/>
  <c r="E43" i="7" s="1"/>
  <c r="E43" i="15" s="1"/>
  <c r="P44" i="1"/>
  <c r="E44" i="7" s="1"/>
  <c r="E44" i="15" s="1"/>
  <c r="P45" i="1"/>
  <c r="E45" i="7" s="1"/>
  <c r="E45" i="15" s="1"/>
  <c r="P46" i="1"/>
  <c r="P47" i="1"/>
  <c r="E47" i="7" s="1"/>
  <c r="E47" i="15" s="1"/>
  <c r="P48" i="1"/>
  <c r="P50" i="1"/>
  <c r="E50" i="7" s="1"/>
  <c r="E50" i="15" s="1"/>
  <c r="P51" i="1"/>
  <c r="E51" i="7" s="1"/>
  <c r="E51" i="15" s="1"/>
  <c r="P53" i="1"/>
  <c r="P54" i="1"/>
  <c r="E54" i="7" s="1"/>
  <c r="E54" i="15" s="1"/>
  <c r="P55" i="1"/>
  <c r="E55" i="7" s="1"/>
  <c r="E55" i="15" s="1"/>
  <c r="P56" i="1"/>
  <c r="P57" i="1"/>
  <c r="E57" i="7" s="1"/>
  <c r="E57" i="15" s="1"/>
  <c r="P58" i="1"/>
  <c r="E58" i="7" s="1"/>
  <c r="E58" i="15" s="1"/>
  <c r="P59" i="1"/>
  <c r="E59" i="7" s="1"/>
  <c r="E59" i="15" s="1"/>
  <c r="P60" i="1"/>
  <c r="E60" i="7" s="1"/>
  <c r="E60" i="15" s="1"/>
  <c r="P61" i="1"/>
  <c r="E61" i="7" s="1"/>
  <c r="E61" i="15" s="1"/>
  <c r="P62" i="1"/>
  <c r="E62" i="7" s="1"/>
  <c r="E62" i="15" s="1"/>
  <c r="P63" i="1"/>
  <c r="E63" i="7" s="1"/>
  <c r="E63" i="15" s="1"/>
  <c r="P64" i="1"/>
  <c r="E64" i="7" s="1"/>
  <c r="E64" i="15" s="1"/>
  <c r="P65" i="1"/>
  <c r="E65" i="7" s="1"/>
  <c r="E65" i="15" s="1"/>
  <c r="P66" i="1"/>
  <c r="E66" i="7" s="1"/>
  <c r="E66" i="15" s="1"/>
  <c r="P67" i="1"/>
  <c r="E67" i="7" s="1"/>
  <c r="E67" i="15" s="1"/>
  <c r="P68" i="1"/>
  <c r="P69" i="1"/>
  <c r="E69" i="7" s="1"/>
  <c r="E69" i="15" s="1"/>
  <c r="P70" i="1"/>
  <c r="E70" i="7" s="1"/>
  <c r="E70" i="15" s="1"/>
  <c r="P71" i="1"/>
  <c r="E71" i="7" s="1"/>
  <c r="E71" i="15" s="1"/>
  <c r="P72" i="1"/>
  <c r="E72" i="7" s="1"/>
  <c r="E72" i="15" s="1"/>
  <c r="P73" i="1"/>
  <c r="E73" i="7" s="1"/>
  <c r="E73" i="15" s="1"/>
  <c r="P74" i="1"/>
  <c r="E74" i="7" s="1"/>
  <c r="E74" i="15" s="1"/>
  <c r="P75" i="1"/>
  <c r="E75" i="7" s="1"/>
  <c r="E75" i="15" s="1"/>
  <c r="P76" i="1"/>
  <c r="E76" i="7" s="1"/>
  <c r="E76" i="15" s="1"/>
  <c r="P77" i="1"/>
  <c r="E77" i="7" s="1"/>
  <c r="E77" i="15" s="1"/>
  <c r="P78" i="1"/>
  <c r="E78" i="7" s="1"/>
  <c r="E78" i="15" s="1"/>
  <c r="P79" i="1"/>
  <c r="E79" i="7" s="1"/>
  <c r="E79" i="15" s="1"/>
  <c r="P80" i="1"/>
  <c r="E80" i="7" s="1"/>
  <c r="E80" i="15" s="1"/>
  <c r="P81" i="1"/>
  <c r="P82" i="1"/>
  <c r="E82" i="7" s="1"/>
  <c r="E82" i="15" s="1"/>
  <c r="P83" i="1"/>
  <c r="E83" i="7" s="1"/>
  <c r="E83" i="15" s="1"/>
  <c r="P84" i="1"/>
  <c r="E84" i="7" s="1"/>
  <c r="E84" i="15" s="1"/>
  <c r="P85" i="1"/>
  <c r="E85" i="7" s="1"/>
  <c r="E85" i="15" s="1"/>
  <c r="P86" i="1"/>
  <c r="E86" i="7" s="1"/>
  <c r="E86" i="15" s="1"/>
  <c r="P87" i="1"/>
  <c r="E87" i="7" s="1"/>
  <c r="E87" i="15" s="1"/>
  <c r="P88" i="1"/>
  <c r="E88" i="7" s="1"/>
  <c r="E88" i="15" s="1"/>
  <c r="P89" i="1"/>
  <c r="E89" i="7" s="1"/>
  <c r="E89" i="15" s="1"/>
  <c r="P90" i="1"/>
  <c r="E90" i="7" s="1"/>
  <c r="E90" i="15" s="1"/>
  <c r="P91" i="1"/>
  <c r="E91" i="7" s="1"/>
  <c r="E91" i="15" s="1"/>
  <c r="P92" i="1"/>
  <c r="E92" i="7" s="1"/>
  <c r="E92" i="15" s="1"/>
  <c r="P93" i="1"/>
  <c r="E93" i="7" s="1"/>
  <c r="E93" i="15" s="1"/>
  <c r="P94" i="1"/>
  <c r="E94" i="7" s="1"/>
  <c r="E94" i="15" s="1"/>
  <c r="P95" i="1"/>
  <c r="P97" i="1"/>
  <c r="P98" i="1"/>
  <c r="P99" i="1"/>
  <c r="P100" i="1"/>
  <c r="E100" i="7" s="1"/>
  <c r="E100" i="15" s="1"/>
  <c r="P101" i="1"/>
  <c r="E101" i="7" s="1"/>
  <c r="E101" i="15" s="1"/>
  <c r="P102" i="1"/>
  <c r="E102" i="7" s="1"/>
  <c r="E102" i="15" s="1"/>
  <c r="P103" i="1"/>
  <c r="E103" i="7" s="1"/>
  <c r="E103" i="15" s="1"/>
  <c r="P104" i="1"/>
  <c r="E104" i="7" s="1"/>
  <c r="E104" i="15" s="1"/>
  <c r="P105" i="1"/>
  <c r="E105" i="7" s="1"/>
  <c r="E105" i="15" s="1"/>
  <c r="P106" i="1"/>
  <c r="E106" i="7" s="1"/>
  <c r="E106" i="15" s="1"/>
  <c r="P107" i="1"/>
  <c r="E107" i="7" s="1"/>
  <c r="E107" i="15" s="1"/>
  <c r="P108" i="1"/>
  <c r="E108" i="7" s="1"/>
  <c r="E108" i="15" s="1"/>
  <c r="P109" i="1"/>
  <c r="E109" i="7" s="1"/>
  <c r="E109" i="15" s="1"/>
  <c r="P110" i="1"/>
  <c r="E110" i="7" s="1"/>
  <c r="E110" i="15" s="1"/>
  <c r="P111" i="1"/>
  <c r="E111" i="7" s="1"/>
  <c r="E111" i="15" s="1"/>
  <c r="P112" i="1"/>
  <c r="E112" i="7" s="1"/>
  <c r="E112" i="15" s="1"/>
  <c r="P113" i="1"/>
  <c r="E113" i="7" s="1"/>
  <c r="E113" i="15" s="1"/>
  <c r="P13" i="1"/>
  <c r="E13" i="7" s="1"/>
  <c r="E13" i="15" s="1"/>
  <c r="O25" i="2"/>
  <c r="O26" i="2"/>
  <c r="O27" i="2"/>
  <c r="O28" i="2"/>
  <c r="O29" i="2"/>
  <c r="O30" i="2"/>
  <c r="O31" i="2"/>
  <c r="O32" i="2"/>
  <c r="O33" i="2"/>
  <c r="O34" i="2"/>
  <c r="O35" i="2"/>
  <c r="I97" i="2"/>
  <c r="P97" i="2" s="1"/>
  <c r="I96" i="2"/>
  <c r="I95" i="2"/>
  <c r="I68" i="2"/>
  <c r="I52" i="2"/>
  <c r="I49" i="2"/>
  <c r="G114" i="1"/>
  <c r="P114" i="1" s="1"/>
  <c r="O25" i="1"/>
  <c r="D25" i="7" s="1"/>
  <c r="D25" i="15" s="1"/>
  <c r="O26" i="1"/>
  <c r="D26" i="7" s="1"/>
  <c r="D26" i="15" s="1"/>
  <c r="O27" i="1"/>
  <c r="D27" i="7" s="1"/>
  <c r="D27" i="15" s="1"/>
  <c r="O28" i="1"/>
  <c r="D28" i="7" s="1"/>
  <c r="D28" i="15" s="1"/>
  <c r="O29" i="1"/>
  <c r="D29" i="7" s="1"/>
  <c r="D29" i="15" s="1"/>
  <c r="O30" i="1"/>
  <c r="D30" i="7" s="1"/>
  <c r="D30" i="15" s="1"/>
  <c r="O31" i="1"/>
  <c r="D31" i="7" s="1"/>
  <c r="D31" i="15" s="1"/>
  <c r="O32" i="1"/>
  <c r="D32" i="7" s="1"/>
  <c r="D32" i="15" s="1"/>
  <c r="O33" i="1"/>
  <c r="D33" i="7" s="1"/>
  <c r="D33" i="15" s="1"/>
  <c r="G96" i="1"/>
  <c r="P96" i="1" s="1"/>
  <c r="G52" i="1"/>
  <c r="P52" i="1" s="1"/>
  <c r="G49" i="1"/>
  <c r="P49" i="1" s="1"/>
  <c r="G18" i="1"/>
  <c r="P18" i="1" s="1"/>
  <c r="E18" i="7" s="1"/>
  <c r="E18" i="15" s="1"/>
  <c r="E14" i="7" l="1"/>
  <c r="E14" i="15" s="1"/>
  <c r="E15" i="7"/>
  <c r="E15" i="15" s="1"/>
  <c r="E19" i="7"/>
  <c r="E19" i="15" s="1"/>
  <c r="E22" i="7"/>
  <c r="E22" i="15" s="1"/>
  <c r="E49" i="7"/>
  <c r="E49" i="15" s="1"/>
  <c r="E68" i="7"/>
  <c r="E68" i="15" s="1"/>
  <c r="E96" i="7"/>
  <c r="E96" i="15" s="1"/>
  <c r="E97" i="7"/>
  <c r="E97" i="15" s="1"/>
  <c r="E114" i="7"/>
  <c r="P115" i="1"/>
  <c r="E52" i="7"/>
  <c r="E52" i="15" s="1"/>
  <c r="E48" i="7"/>
  <c r="E48" i="15" s="1"/>
  <c r="E99" i="7"/>
  <c r="E99" i="15" s="1"/>
  <c r="E81" i="7"/>
  <c r="E81" i="15" s="1"/>
  <c r="O78" i="13"/>
  <c r="O99" i="13"/>
  <c r="H46" i="13"/>
  <c r="F18" i="12"/>
  <c r="J95" i="10"/>
  <c r="J56" i="10"/>
  <c r="K56" i="10" s="1"/>
  <c r="J53" i="10"/>
  <c r="K53" i="10" s="1"/>
  <c r="Q78" i="8"/>
  <c r="H19" i="8"/>
  <c r="Q19" i="8"/>
  <c r="J38" i="8"/>
  <c r="D98" i="6"/>
  <c r="J46" i="5"/>
  <c r="Q78" i="5"/>
  <c r="H95" i="4"/>
  <c r="I95" i="4" s="1"/>
  <c r="H56" i="4"/>
  <c r="H53" i="4"/>
  <c r="I53" i="4" s="1"/>
  <c r="O78" i="2"/>
  <c r="O78" i="3"/>
  <c r="O78" i="1"/>
  <c r="O14" i="13"/>
  <c r="O15" i="13"/>
  <c r="O16" i="13"/>
  <c r="O17" i="13"/>
  <c r="O18" i="13"/>
  <c r="O19" i="13"/>
  <c r="O20" i="13"/>
  <c r="O21" i="13"/>
  <c r="O22" i="13"/>
  <c r="O23" i="13"/>
  <c r="O24" i="13"/>
  <c r="O34" i="13"/>
  <c r="O35" i="13"/>
  <c r="O36" i="13"/>
  <c r="O37" i="13"/>
  <c r="O38" i="13"/>
  <c r="O39" i="13"/>
  <c r="O40" i="13"/>
  <c r="O41" i="13"/>
  <c r="O42" i="13"/>
  <c r="O43" i="13"/>
  <c r="O44" i="13"/>
  <c r="O45" i="13"/>
  <c r="O46" i="13"/>
  <c r="O47" i="13"/>
  <c r="O48" i="13"/>
  <c r="O49" i="13"/>
  <c r="O50" i="13"/>
  <c r="O51" i="13"/>
  <c r="O52" i="13"/>
  <c r="O53" i="13"/>
  <c r="O54" i="13"/>
  <c r="O55" i="13"/>
  <c r="O56" i="13"/>
  <c r="O57" i="13"/>
  <c r="O58" i="13"/>
  <c r="O59" i="13"/>
  <c r="O60" i="13"/>
  <c r="O61" i="13"/>
  <c r="O62" i="13"/>
  <c r="O63" i="13"/>
  <c r="O64" i="13"/>
  <c r="O65" i="13"/>
  <c r="O66" i="13"/>
  <c r="O67" i="13"/>
  <c r="O68" i="13"/>
  <c r="O69" i="13"/>
  <c r="O70" i="13"/>
  <c r="O71" i="13"/>
  <c r="O72" i="13"/>
  <c r="O73" i="13"/>
  <c r="O74" i="13"/>
  <c r="O75" i="13"/>
  <c r="O76" i="13"/>
  <c r="O77" i="13"/>
  <c r="O79" i="13"/>
  <c r="O80" i="13"/>
  <c r="O81" i="13"/>
  <c r="O82" i="13"/>
  <c r="O83" i="13"/>
  <c r="O84" i="13"/>
  <c r="O85" i="13"/>
  <c r="O86" i="13"/>
  <c r="O87" i="13"/>
  <c r="O88" i="13"/>
  <c r="O89" i="13"/>
  <c r="O90" i="13"/>
  <c r="O91" i="13"/>
  <c r="O92" i="13"/>
  <c r="O93" i="13"/>
  <c r="O94" i="13"/>
  <c r="O95" i="13"/>
  <c r="O96" i="13"/>
  <c r="O97" i="13"/>
  <c r="O98" i="13"/>
  <c r="O100" i="13"/>
  <c r="O101" i="13"/>
  <c r="O102" i="13"/>
  <c r="O103" i="13"/>
  <c r="O104" i="13"/>
  <c r="O105" i="13"/>
  <c r="O106" i="13"/>
  <c r="O107" i="13"/>
  <c r="O108" i="13"/>
  <c r="O109" i="13"/>
  <c r="O110" i="13"/>
  <c r="O111" i="13"/>
  <c r="O112" i="13"/>
  <c r="O113" i="13"/>
  <c r="O114" i="13"/>
  <c r="O13" i="13"/>
  <c r="D71" i="14"/>
  <c r="D75" i="14"/>
  <c r="D92" i="14"/>
  <c r="Q13" i="8"/>
  <c r="D59" i="14"/>
  <c r="D67" i="14"/>
  <c r="D84" i="14"/>
  <c r="D88" i="14"/>
  <c r="Q115" i="10"/>
  <c r="K14" i="9"/>
  <c r="K15" i="9"/>
  <c r="K22" i="9"/>
  <c r="K46" i="9"/>
  <c r="K48" i="9"/>
  <c r="K49" i="9"/>
  <c r="K52" i="9"/>
  <c r="K63" i="9"/>
  <c r="K66" i="9"/>
  <c r="K68" i="9"/>
  <c r="K70" i="9"/>
  <c r="K80" i="9"/>
  <c r="K96" i="9"/>
  <c r="K97" i="9"/>
  <c r="K100" i="9"/>
  <c r="Q14" i="8"/>
  <c r="Q15" i="8"/>
  <c r="Q16" i="8"/>
  <c r="Q17" i="8"/>
  <c r="Q18" i="8"/>
  <c r="Q20" i="8"/>
  <c r="Q21" i="8"/>
  <c r="Q22" i="8"/>
  <c r="Q2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98" i="8"/>
  <c r="Q99" i="8"/>
  <c r="Q100" i="8"/>
  <c r="Q101" i="8"/>
  <c r="Q102" i="8"/>
  <c r="Q103" i="8"/>
  <c r="Q104" i="8"/>
  <c r="Q105" i="8"/>
  <c r="Q106" i="8"/>
  <c r="Q107" i="8"/>
  <c r="Q108" i="8"/>
  <c r="Q109" i="8"/>
  <c r="Q110" i="8"/>
  <c r="Q111" i="8"/>
  <c r="Q112" i="8"/>
  <c r="Q113" i="8"/>
  <c r="Q114" i="8"/>
  <c r="O115" i="6"/>
  <c r="Q14" i="5"/>
  <c r="Q15" i="5"/>
  <c r="Q16" i="5"/>
  <c r="Q17" i="5"/>
  <c r="Q18" i="5"/>
  <c r="Q19" i="5"/>
  <c r="Q20" i="5"/>
  <c r="Q21" i="5"/>
  <c r="Q22" i="5"/>
  <c r="Q23" i="5"/>
  <c r="Q24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3" i="5"/>
  <c r="O115" i="4"/>
  <c r="O13" i="2"/>
  <c r="O14" i="3"/>
  <c r="O15" i="3"/>
  <c r="O16" i="3"/>
  <c r="O17" i="3"/>
  <c r="O18" i="3"/>
  <c r="O19" i="3"/>
  <c r="O20" i="3"/>
  <c r="O21" i="3"/>
  <c r="O22" i="3"/>
  <c r="O23" i="3"/>
  <c r="O24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4" i="2"/>
  <c r="O15" i="2"/>
  <c r="O16" i="2"/>
  <c r="O17" i="2"/>
  <c r="O18" i="2"/>
  <c r="O19" i="2"/>
  <c r="O20" i="2"/>
  <c r="O21" i="2"/>
  <c r="O22" i="2"/>
  <c r="O23" i="2"/>
  <c r="O24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4" i="1"/>
  <c r="O15" i="1"/>
  <c r="O16" i="1"/>
  <c r="O17" i="1"/>
  <c r="O18" i="1"/>
  <c r="O19" i="1"/>
  <c r="O20" i="1"/>
  <c r="O21" i="1"/>
  <c r="O22" i="1"/>
  <c r="O23" i="1"/>
  <c r="O24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3" i="1"/>
  <c r="D78" i="7" l="1"/>
  <c r="D63" i="14"/>
  <c r="H63" i="14" s="1"/>
  <c r="D51" i="14"/>
  <c r="H51" i="14" s="1"/>
  <c r="D43" i="14"/>
  <c r="H43" i="14" s="1"/>
  <c r="D39" i="14"/>
  <c r="H39" i="14" s="1"/>
  <c r="D35" i="14"/>
  <c r="H35" i="14" s="1"/>
  <c r="D55" i="14"/>
  <c r="H55" i="14" s="1"/>
  <c r="D56" i="14"/>
  <c r="K95" i="10"/>
  <c r="E53" i="14"/>
  <c r="D53" i="14"/>
  <c r="E56" i="14"/>
  <c r="K46" i="5"/>
  <c r="D99" i="7"/>
  <c r="D110" i="7"/>
  <c r="D102" i="7"/>
  <c r="D86" i="7"/>
  <c r="D53" i="7"/>
  <c r="D21" i="7"/>
  <c r="D17" i="7"/>
  <c r="E53" i="7"/>
  <c r="I56" i="4"/>
  <c r="E95" i="7"/>
  <c r="D113" i="7"/>
  <c r="D109" i="7"/>
  <c r="D105" i="7"/>
  <c r="D101" i="7"/>
  <c r="D89" i="7"/>
  <c r="D85" i="7"/>
  <c r="D76" i="7"/>
  <c r="D72" i="7"/>
  <c r="D64" i="7"/>
  <c r="D60" i="7"/>
  <c r="D44" i="7"/>
  <c r="D36" i="7"/>
  <c r="D112" i="7"/>
  <c r="D108" i="7"/>
  <c r="D104" i="7"/>
  <c r="D92" i="7"/>
  <c r="D92" i="15" s="1"/>
  <c r="D88" i="7"/>
  <c r="D88" i="15" s="1"/>
  <c r="D84" i="7"/>
  <c r="D84" i="15" s="1"/>
  <c r="E98" i="7"/>
  <c r="E98" i="15" s="1"/>
  <c r="E115" i="7"/>
  <c r="E114" i="15"/>
  <c r="H88" i="14"/>
  <c r="H84" i="14"/>
  <c r="H71" i="14"/>
  <c r="H67" i="14"/>
  <c r="H59" i="14"/>
  <c r="H92" i="14"/>
  <c r="H75" i="14"/>
  <c r="D24" i="14"/>
  <c r="D20" i="14"/>
  <c r="D16" i="14"/>
  <c r="D15" i="7"/>
  <c r="D75" i="7"/>
  <c r="D75" i="15" s="1"/>
  <c r="D71" i="7"/>
  <c r="D71" i="15" s="1"/>
  <c r="D67" i="7"/>
  <c r="D67" i="15" s="1"/>
  <c r="D63" i="7"/>
  <c r="D59" i="7"/>
  <c r="D59" i="15" s="1"/>
  <c r="D55" i="7"/>
  <c r="D51" i="7"/>
  <c r="D43" i="7"/>
  <c r="D20" i="7"/>
  <c r="D62" i="7"/>
  <c r="D73" i="7"/>
  <c r="D41" i="7"/>
  <c r="D37" i="7"/>
  <c r="D106" i="7"/>
  <c r="D69" i="7"/>
  <c r="D45" i="7"/>
  <c r="D66" i="7"/>
  <c r="D23" i="7"/>
  <c r="D13" i="7"/>
  <c r="D35" i="7"/>
  <c r="D90" i="7"/>
  <c r="D82" i="7"/>
  <c r="D58" i="7"/>
  <c r="D38" i="14"/>
  <c r="D108" i="14"/>
  <c r="D104" i="14"/>
  <c r="D111" i="7"/>
  <c r="D107" i="7"/>
  <c r="D91" i="7"/>
  <c r="D83" i="7"/>
  <c r="D54" i="7"/>
  <c r="D42" i="7"/>
  <c r="D34" i="7"/>
  <c r="D40" i="7"/>
  <c r="D114" i="7"/>
  <c r="D115" i="7" s="1"/>
  <c r="O115" i="1"/>
  <c r="D94" i="7"/>
  <c r="D77" i="7"/>
  <c r="D65" i="7"/>
  <c r="D61" i="7"/>
  <c r="D57" i="7"/>
  <c r="D49" i="7"/>
  <c r="D18" i="7"/>
  <c r="D74" i="7"/>
  <c r="D79" i="7"/>
  <c r="D46" i="7"/>
  <c r="D39" i="7"/>
  <c r="D24" i="7"/>
  <c r="D112" i="14"/>
  <c r="D100" i="14"/>
  <c r="D103" i="7"/>
  <c r="D87" i="7"/>
  <c r="D50" i="7"/>
  <c r="D38" i="7"/>
  <c r="D14" i="7"/>
  <c r="D81" i="7"/>
  <c r="D78" i="14"/>
  <c r="D95" i="14"/>
  <c r="D98" i="7"/>
  <c r="D96" i="14"/>
  <c r="D80" i="14"/>
  <c r="D80" i="7"/>
  <c r="D16" i="7"/>
  <c r="D111" i="14"/>
  <c r="D107" i="14"/>
  <c r="D103" i="14"/>
  <c r="D91" i="14"/>
  <c r="D87" i="14"/>
  <c r="D83" i="14"/>
  <c r="D79" i="14"/>
  <c r="D74" i="14"/>
  <c r="D66" i="14"/>
  <c r="D62" i="14"/>
  <c r="D58" i="14"/>
  <c r="D54" i="14"/>
  <c r="D50" i="14"/>
  <c r="D42" i="14"/>
  <c r="D34" i="14"/>
  <c r="D23" i="14"/>
  <c r="D15" i="14"/>
  <c r="D114" i="14"/>
  <c r="D110" i="14"/>
  <c r="D106" i="14"/>
  <c r="D102" i="14"/>
  <c r="D94" i="14"/>
  <c r="D90" i="14"/>
  <c r="D86" i="14"/>
  <c r="D82" i="14"/>
  <c r="D77" i="14"/>
  <c r="D73" i="14"/>
  <c r="D69" i="14"/>
  <c r="D65" i="14"/>
  <c r="D61" i="14"/>
  <c r="D57" i="14"/>
  <c r="D45" i="14"/>
  <c r="D41" i="14"/>
  <c r="D37" i="14"/>
  <c r="D18" i="14"/>
  <c r="D14" i="14"/>
  <c r="D99" i="14"/>
  <c r="D13" i="14"/>
  <c r="D113" i="14"/>
  <c r="D109" i="14"/>
  <c r="D105" i="14"/>
  <c r="D101" i="14"/>
  <c r="D93" i="14"/>
  <c r="D89" i="14"/>
  <c r="D85" i="14"/>
  <c r="D81" i="14"/>
  <c r="D64" i="14"/>
  <c r="D60" i="14"/>
  <c r="D44" i="14"/>
  <c r="D40" i="14"/>
  <c r="D36" i="14"/>
  <c r="D21" i="14"/>
  <c r="D17" i="14"/>
  <c r="D72" i="14"/>
  <c r="D98" i="14"/>
  <c r="D46" i="14"/>
  <c r="D68" i="14"/>
  <c r="D22" i="14"/>
  <c r="D70" i="14"/>
  <c r="D47" i="14"/>
  <c r="D52" i="14"/>
  <c r="D97" i="14"/>
  <c r="D19" i="14"/>
  <c r="D49" i="14"/>
  <c r="D48" i="14"/>
  <c r="D76" i="14"/>
  <c r="D47" i="7"/>
  <c r="D100" i="7"/>
  <c r="D93" i="7"/>
  <c r="D52" i="7"/>
  <c r="D97" i="7"/>
  <c r="D19" i="7"/>
  <c r="D70" i="7"/>
  <c r="D48" i="7"/>
  <c r="D68" i="7"/>
  <c r="D96" i="7"/>
  <c r="D95" i="7"/>
  <c r="D22" i="7"/>
  <c r="D56" i="7"/>
  <c r="D63" i="15" l="1"/>
  <c r="D51" i="15"/>
  <c r="D55" i="15"/>
  <c r="D43" i="15"/>
  <c r="D35" i="15"/>
  <c r="D39" i="15"/>
  <c r="E53" i="15"/>
  <c r="E95" i="14"/>
  <c r="E95" i="15" s="1"/>
  <c r="R46" i="5"/>
  <c r="E46" i="7" s="1"/>
  <c r="E46" i="15" s="1"/>
  <c r="E56" i="7"/>
  <c r="E56" i="15" s="1"/>
  <c r="E115" i="15"/>
  <c r="D70" i="15"/>
  <c r="D46" i="15"/>
  <c r="D44" i="15"/>
  <c r="D85" i="15"/>
  <c r="D105" i="15"/>
  <c r="D53" i="15"/>
  <c r="D86" i="15"/>
  <c r="D23" i="15"/>
  <c r="D54" i="15"/>
  <c r="D74" i="15"/>
  <c r="D91" i="15"/>
  <c r="D95" i="15"/>
  <c r="D100" i="15"/>
  <c r="D38" i="15"/>
  <c r="D24" i="15"/>
  <c r="D22" i="15"/>
  <c r="D72" i="15"/>
  <c r="D21" i="15"/>
  <c r="D60" i="15"/>
  <c r="D89" i="15"/>
  <c r="D109" i="15"/>
  <c r="D99" i="15"/>
  <c r="D37" i="15"/>
  <c r="D57" i="15"/>
  <c r="D73" i="15"/>
  <c r="D90" i="15"/>
  <c r="D110" i="15"/>
  <c r="D34" i="15"/>
  <c r="D58" i="15"/>
  <c r="D79" i="15"/>
  <c r="D103" i="15"/>
  <c r="D96" i="15"/>
  <c r="D78" i="15"/>
  <c r="D112" i="15"/>
  <c r="D76" i="15"/>
  <c r="D97" i="15"/>
  <c r="D17" i="15"/>
  <c r="D18" i="15"/>
  <c r="D69" i="15"/>
  <c r="D106" i="15"/>
  <c r="D48" i="15"/>
  <c r="D49" i="15"/>
  <c r="D52" i="15"/>
  <c r="D36" i="15"/>
  <c r="D64" i="15"/>
  <c r="D93" i="15"/>
  <c r="D113" i="15"/>
  <c r="D41" i="15"/>
  <c r="D61" i="15"/>
  <c r="D77" i="15"/>
  <c r="D94" i="15"/>
  <c r="D114" i="15"/>
  <c r="D42" i="15"/>
  <c r="D62" i="15"/>
  <c r="D83" i="15"/>
  <c r="D107" i="15"/>
  <c r="D104" i="15"/>
  <c r="D16" i="15"/>
  <c r="D56" i="15"/>
  <c r="D19" i="15"/>
  <c r="D47" i="15"/>
  <c r="D68" i="15"/>
  <c r="D98" i="15"/>
  <c r="D40" i="15"/>
  <c r="D81" i="15"/>
  <c r="D101" i="15"/>
  <c r="D13" i="15"/>
  <c r="D14" i="15"/>
  <c r="D45" i="15"/>
  <c r="D65" i="15"/>
  <c r="D82" i="15"/>
  <c r="D102" i="15"/>
  <c r="D15" i="15"/>
  <c r="D50" i="15"/>
  <c r="D66" i="15"/>
  <c r="D87" i="15"/>
  <c r="D111" i="15"/>
  <c r="D80" i="15"/>
  <c r="D108" i="15"/>
  <c r="D20" i="15"/>
  <c r="H56" i="14"/>
  <c r="H19" i="14"/>
  <c r="H44" i="14"/>
  <c r="H85" i="14"/>
  <c r="H105" i="14"/>
  <c r="H18" i="14"/>
  <c r="H41" i="14"/>
  <c r="H61" i="14"/>
  <c r="H94" i="14"/>
  <c r="H114" i="14"/>
  <c r="H74" i="14"/>
  <c r="H91" i="14"/>
  <c r="H76" i="14"/>
  <c r="H70" i="14"/>
  <c r="H46" i="14"/>
  <c r="H98" i="14"/>
  <c r="H60" i="14"/>
  <c r="H89" i="14"/>
  <c r="H99" i="14"/>
  <c r="H45" i="14"/>
  <c r="H82" i="14"/>
  <c r="H102" i="14"/>
  <c r="H34" i="14"/>
  <c r="H58" i="14"/>
  <c r="H79" i="14"/>
  <c r="H103" i="14"/>
  <c r="H80" i="14"/>
  <c r="H22" i="14"/>
  <c r="H17" i="14"/>
  <c r="H36" i="14"/>
  <c r="H64" i="14"/>
  <c r="H93" i="14"/>
  <c r="H113" i="14"/>
  <c r="H53" i="14"/>
  <c r="H69" i="14"/>
  <c r="H86" i="14"/>
  <c r="H106" i="14"/>
  <c r="H15" i="14"/>
  <c r="H42" i="14"/>
  <c r="H62" i="14"/>
  <c r="H83" i="14"/>
  <c r="H107" i="14"/>
  <c r="H95" i="14"/>
  <c r="H100" i="14"/>
  <c r="H104" i="14"/>
  <c r="H16" i="14"/>
  <c r="H47" i="14"/>
  <c r="H68" i="14"/>
  <c r="H77" i="14"/>
  <c r="H54" i="14"/>
  <c r="H38" i="14"/>
  <c r="H24" i="14"/>
  <c r="H97" i="14"/>
  <c r="H109" i="14"/>
  <c r="H65" i="14"/>
  <c r="H48" i="14"/>
  <c r="H49" i="14"/>
  <c r="H52" i="14"/>
  <c r="H72" i="14"/>
  <c r="H21" i="14"/>
  <c r="H40" i="14"/>
  <c r="H81" i="14"/>
  <c r="H101" i="14"/>
  <c r="H13" i="14"/>
  <c r="H14" i="14"/>
  <c r="H37" i="14"/>
  <c r="H57" i="14"/>
  <c r="H73" i="14"/>
  <c r="H90" i="14"/>
  <c r="H110" i="14"/>
  <c r="H23" i="14"/>
  <c r="H50" i="14"/>
  <c r="H66" i="14"/>
  <c r="H87" i="14"/>
  <c r="H111" i="14"/>
  <c r="H96" i="14"/>
  <c r="H78" i="14"/>
  <c r="H112" i="14"/>
  <c r="H108" i="14"/>
  <c r="H20" i="14"/>
  <c r="D115" i="14"/>
  <c r="D115" i="15" l="1"/>
</calcChain>
</file>

<file path=xl/sharedStrings.xml><?xml version="1.0" encoding="utf-8"?>
<sst xmlns="http://schemas.openxmlformats.org/spreadsheetml/2006/main" count="3351" uniqueCount="200">
  <si>
    <t xml:space="preserve">Расход продуктов питания в дошкольных образовательных учереждениях  </t>
  </si>
  <si>
    <t>№</t>
  </si>
  <si>
    <t>Продукт</t>
  </si>
  <si>
    <t>Ед.изм.</t>
  </si>
  <si>
    <t>Нормы расхода продуктов в день,кг</t>
  </si>
  <si>
    <t>Завтрак</t>
  </si>
  <si>
    <t>Обед</t>
  </si>
  <si>
    <t>ДЕНЬ 1</t>
  </si>
  <si>
    <t>батончик злаковый</t>
  </si>
  <si>
    <t>апельсин</t>
  </si>
  <si>
    <t>нектар плодовый</t>
  </si>
  <si>
    <t>печенье</t>
  </si>
  <si>
    <t>КОЛИЧЕСТВО ДЕТЕЙ</t>
  </si>
  <si>
    <t>Выход,гр</t>
  </si>
  <si>
    <t>200</t>
  </si>
  <si>
    <t>100</t>
  </si>
  <si>
    <t>150/5</t>
  </si>
  <si>
    <t>30</t>
  </si>
  <si>
    <t>50/50</t>
  </si>
  <si>
    <t>Хлебобулочные изделия</t>
  </si>
  <si>
    <t xml:space="preserve">батон </t>
  </si>
  <si>
    <t>кг</t>
  </si>
  <si>
    <t xml:space="preserve">хлеб пшеничный </t>
  </si>
  <si>
    <t>хлеб сельский</t>
  </si>
  <si>
    <t>сухари панировочные</t>
  </si>
  <si>
    <t>Мясо</t>
  </si>
  <si>
    <t xml:space="preserve">говядина (котлетное мясо) </t>
  </si>
  <si>
    <t>говядина лопатка б/к</t>
  </si>
  <si>
    <t xml:space="preserve">сосиски говяжьи </t>
  </si>
  <si>
    <t>куриная грудка</t>
  </si>
  <si>
    <r>
      <rPr>
        <b/>
        <sz val="8.25"/>
        <rFont val="Tahoma"/>
        <family val="2"/>
        <charset val="204"/>
      </rPr>
      <t>или</t>
    </r>
    <r>
      <rPr>
        <sz val="8.25"/>
        <rFont val="Tahoma"/>
        <family val="2"/>
        <charset val="204"/>
      </rPr>
      <t xml:space="preserve"> куры/цыплята потрош.</t>
    </r>
  </si>
  <si>
    <t>хинкали п/ф из говядины</t>
  </si>
  <si>
    <t>Рыба</t>
  </si>
  <si>
    <t>горбуша ПБГ с/м</t>
  </si>
  <si>
    <t>минтай б/г с/м</t>
  </si>
  <si>
    <t>Сыпучка</t>
  </si>
  <si>
    <t>вермишель</t>
  </si>
  <si>
    <t>геркулес</t>
  </si>
  <si>
    <t>горох</t>
  </si>
  <si>
    <t>гречневая крупа</t>
  </si>
  <si>
    <t>кукурузная крупа</t>
  </si>
  <si>
    <t>макаронные изделия</t>
  </si>
  <si>
    <t>манная крупа</t>
  </si>
  <si>
    <t>перловая крупа</t>
  </si>
  <si>
    <t>полбяная крупа</t>
  </si>
  <si>
    <t>пшеничная крупа</t>
  </si>
  <si>
    <t>пшено</t>
  </si>
  <si>
    <t>рис</t>
  </si>
  <si>
    <t>мука пшеничная в/с</t>
  </si>
  <si>
    <t>сахарный песок</t>
  </si>
  <si>
    <t>соль</t>
  </si>
  <si>
    <t>ячневая крупа</t>
  </si>
  <si>
    <t xml:space="preserve">Масло / сыр </t>
  </si>
  <si>
    <t>масло растительное</t>
  </si>
  <si>
    <t>масло сливочное</t>
  </si>
  <si>
    <t>сыр голландский</t>
  </si>
  <si>
    <t>Молоко и молочная продукция</t>
  </si>
  <si>
    <t>молоко 2,5%</t>
  </si>
  <si>
    <t>л</t>
  </si>
  <si>
    <t>катык 2,5%</t>
  </si>
  <si>
    <t>ряженка 2,5%</t>
  </si>
  <si>
    <t xml:space="preserve">йогурт фруктов </t>
  </si>
  <si>
    <t>творог 5%</t>
  </si>
  <si>
    <t>сметана 15%</t>
  </si>
  <si>
    <t>Консервы</t>
  </si>
  <si>
    <t>зеленый горошек к/с</t>
  </si>
  <si>
    <t>кукуруза консервир</t>
  </si>
  <si>
    <t xml:space="preserve">молоко сгущенное  </t>
  </si>
  <si>
    <t>огурцы соленые</t>
  </si>
  <si>
    <t>повидло</t>
  </si>
  <si>
    <t>томатная паста</t>
  </si>
  <si>
    <t>Чай/какао/кофейный напиток</t>
  </si>
  <si>
    <t xml:space="preserve">чай весовой </t>
  </si>
  <si>
    <t>чай зеленый</t>
  </si>
  <si>
    <t>какао</t>
  </si>
  <si>
    <t>кисель</t>
  </si>
  <si>
    <t>кофейный напиток</t>
  </si>
  <si>
    <t>Фрукты</t>
  </si>
  <si>
    <t>банан</t>
  </si>
  <si>
    <t>мандарины</t>
  </si>
  <si>
    <t>лимон</t>
  </si>
  <si>
    <t>яблоки свежие</t>
  </si>
  <si>
    <t xml:space="preserve">яблоки зеленые </t>
  </si>
  <si>
    <t>Сухофрукты</t>
  </si>
  <si>
    <t>ассорти для компота (сухофрукты)</t>
  </si>
  <si>
    <t>изюм</t>
  </si>
  <si>
    <t>курага</t>
  </si>
  <si>
    <t>урюк</t>
  </si>
  <si>
    <t>шиповник</t>
  </si>
  <si>
    <t>черная смородина с/м</t>
  </si>
  <si>
    <t>Овощи / зелень /икра</t>
  </si>
  <si>
    <t>зеленый горошек с/м</t>
  </si>
  <si>
    <t>кабачковая икра</t>
  </si>
  <si>
    <t>капуста свежая</t>
  </si>
  <si>
    <t>картофель</t>
  </si>
  <si>
    <t>лук репчатый</t>
  </si>
  <si>
    <t>морковь</t>
  </si>
  <si>
    <t>огурцы св.</t>
  </si>
  <si>
    <t>свекла</t>
  </si>
  <si>
    <t>томаты св.</t>
  </si>
  <si>
    <t>фасоль стручковая с/м</t>
  </si>
  <si>
    <t>мексиканс смесь с/м</t>
  </si>
  <si>
    <t>Кондитерские изделия</t>
  </si>
  <si>
    <t xml:space="preserve">вафли </t>
  </si>
  <si>
    <t>блины с абрикосовой начинкой п/ф</t>
  </si>
  <si>
    <t>шт</t>
  </si>
  <si>
    <t>Сок</t>
  </si>
  <si>
    <t>Выпечка в ассорт бахетле</t>
  </si>
  <si>
    <t>Выпечка в ассортименте</t>
  </si>
  <si>
    <t>лапша п/ф</t>
  </si>
  <si>
    <t>Яйцо</t>
  </si>
  <si>
    <t>яйцо куриное</t>
  </si>
  <si>
    <t>Помидоры свежие</t>
  </si>
  <si>
    <t>Котлеты (биточки ,шницели)  рубленые из говядины</t>
  </si>
  <si>
    <t>Количество учащихся 1 - 4кл</t>
  </si>
  <si>
    <t>Каша гречневая рассыпчатая с маслом сливочным</t>
  </si>
  <si>
    <t>Какао с молоком</t>
  </si>
  <si>
    <t>Хлеб сельский 1 сорт</t>
  </si>
  <si>
    <t>Хлеб белый 1 сорт</t>
  </si>
  <si>
    <t>60</t>
  </si>
  <si>
    <t>80</t>
  </si>
  <si>
    <t>20</t>
  </si>
  <si>
    <t>пельмени ПФ</t>
  </si>
  <si>
    <t>Огурцы свежие</t>
  </si>
  <si>
    <t>Жаркое из птицы</t>
  </si>
  <si>
    <t>Кофейный напиток</t>
  </si>
  <si>
    <t>50/150</t>
  </si>
  <si>
    <t>Горячий Завтрак</t>
  </si>
  <si>
    <t>0,11</t>
  </si>
  <si>
    <t>Гуляш из говядины</t>
  </si>
  <si>
    <t>Макароны отварные</t>
  </si>
  <si>
    <t>150</t>
  </si>
  <si>
    <t>Чай с сахаром</t>
  </si>
  <si>
    <t>200/15</t>
  </si>
  <si>
    <t>Салат из моркови</t>
  </si>
  <si>
    <t>Котлеты рыбные</t>
  </si>
  <si>
    <t>Пюре картофельное</t>
  </si>
  <si>
    <t>Котлеты рубленые из птицы</t>
  </si>
  <si>
    <t xml:space="preserve">Рис отварной </t>
  </si>
  <si>
    <t>Чай с сахаром и лимоном</t>
  </si>
  <si>
    <t>200/15/7</t>
  </si>
  <si>
    <t>Салат из свежих огурцов с маслом</t>
  </si>
  <si>
    <t>180</t>
  </si>
  <si>
    <t>Говядина тушеная</t>
  </si>
  <si>
    <t>60/30</t>
  </si>
  <si>
    <t xml:space="preserve">Каша гречневая рассыпчатая </t>
  </si>
  <si>
    <t>Плов с птицей</t>
  </si>
  <si>
    <t>Птица запеченная</t>
  </si>
  <si>
    <t>120</t>
  </si>
  <si>
    <t>Свекла отварная (дольками) с маслом</t>
  </si>
  <si>
    <t>Запеканка картофельная с мясом с маслом</t>
  </si>
  <si>
    <t>180/5</t>
  </si>
  <si>
    <t>Сосиски отварные</t>
  </si>
  <si>
    <t>в шт</t>
  </si>
  <si>
    <t>груши</t>
  </si>
  <si>
    <t>7-10</t>
  </si>
  <si>
    <t>11-18</t>
  </si>
  <si>
    <t>40</t>
  </si>
  <si>
    <t>котлеты(биточки,шницели) рубленые из говядины ПФ 80г</t>
  </si>
  <si>
    <t>котлеты(биточки,шницели) рубленые из говядины ПФ 100г</t>
  </si>
  <si>
    <t>котлеты рубленые из птицы ПФ 100г</t>
  </si>
  <si>
    <t>котлеты рубленые из птицы ПФ 80г</t>
  </si>
  <si>
    <t>Котлеты рыбные ПФ 80г</t>
  </si>
  <si>
    <t>Котлеты рыбные ПФ 100г</t>
  </si>
  <si>
    <t>Количество учащихся 5 - 11кл</t>
  </si>
  <si>
    <t>Количество  учащихся              5 - 11кл</t>
  </si>
  <si>
    <t>котлеты(биточки,шницели) рубленые из говядины ПФ  80г</t>
  </si>
  <si>
    <t>Количество учащихся           5 - 11кл</t>
  </si>
  <si>
    <t>котлеты(биточки,шницели) рубленые из говядины ПФ  100г</t>
  </si>
  <si>
    <t>Количество учащихся 5- 11кл</t>
  </si>
  <si>
    <t>Бугульма</t>
  </si>
  <si>
    <t xml:space="preserve">котлеты(биточки,шницели) рубленые из говядины ПФ 80г </t>
  </si>
  <si>
    <t xml:space="preserve">Расход продуктов питания в образовательных учереждениях  </t>
  </si>
  <si>
    <t>Салат из белокочанной капусты</t>
  </si>
  <si>
    <t>Зеленый горошек (доп. гарнир)</t>
  </si>
  <si>
    <t>Салат из свеклы отварной с яблоками</t>
  </si>
  <si>
    <t>Салат из морской капусты с морковью и кукурузой к/с</t>
  </si>
  <si>
    <t>капуста морская сушеная</t>
  </si>
  <si>
    <t>Салат "Витаминный"</t>
  </si>
  <si>
    <t>Салат из сырых овощей</t>
  </si>
  <si>
    <t>Винегрет</t>
  </si>
  <si>
    <t>240/5</t>
  </si>
  <si>
    <t>Огурцы свежие доп.гарнир</t>
  </si>
  <si>
    <t>50/180</t>
  </si>
  <si>
    <t>60/50</t>
  </si>
  <si>
    <t>0,02</t>
  </si>
  <si>
    <t>7-18</t>
  </si>
  <si>
    <t>Каша перловая рассыпчатая с овощами</t>
  </si>
  <si>
    <t>Образец</t>
  </si>
  <si>
    <t>Количество учащихся       5 - 11кл</t>
  </si>
  <si>
    <t>ДЕНЬ 2</t>
  </si>
  <si>
    <t>ДЕНЬ 3</t>
  </si>
  <si>
    <t>ДЕНЬ 4</t>
  </si>
  <si>
    <t>ДЕНЬ 5</t>
  </si>
  <si>
    <t>ДЕНЬ 6</t>
  </si>
  <si>
    <t>ИТОГО 6 дней 1 недели</t>
  </si>
  <si>
    <t>ДЕНЬ 2 неделя 2</t>
  </si>
  <si>
    <t>ДЕНЬ 1 неделя 2</t>
  </si>
  <si>
    <t>ДЕНЬ 3 неделя 2</t>
  </si>
  <si>
    <t>ДЕНЬ 4 Неделя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</si>
</sst>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"/>
    <numFmt numFmtId="166" formatCode="0.000"/>
    <numFmt numFmtId="167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ahoma"/>
      <family val="2"/>
      <charset val="204"/>
    </font>
    <font>
      <sz val="10"/>
      <color rgb="FF000000"/>
      <name val="Tahoma"/>
      <family val="2"/>
    </font>
    <font>
      <b/>
      <sz val="8"/>
      <color indexed="8"/>
      <name val="Calibri"/>
      <family val="2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color rgb="FF000000"/>
      <name val="Tahoma"/>
      <family val="2"/>
    </font>
    <font>
      <b/>
      <i/>
      <sz val="10"/>
      <color rgb="FF000000"/>
      <name val="Tahoma"/>
      <family val="2"/>
      <charset val="204"/>
    </font>
    <font>
      <b/>
      <sz val="8.25"/>
      <name val="Tahoma"/>
      <family val="2"/>
      <charset val="204"/>
    </font>
    <font>
      <sz val="8.25"/>
      <name val="Tahoma"/>
      <family val="2"/>
      <charset val="204"/>
    </font>
    <font>
      <b/>
      <i/>
      <sz val="10"/>
      <name val="Tahoma"/>
      <family val="2"/>
      <charset val="204"/>
    </font>
    <font>
      <b/>
      <sz val="8"/>
      <color rgb="FF000000"/>
      <name val="Tahoma"/>
      <family val="2"/>
      <charset val="204"/>
    </font>
    <font>
      <b/>
      <sz val="18"/>
      <color rgb="FF000000"/>
      <name val="Tahoma"/>
      <family val="2"/>
      <charset val="204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4" fillId="0" borderId="1" xfId="0" applyNumberFormat="1" applyFont="1" applyBorder="1" applyAlignment="1" applyProtection="1">
      <alignment horizontal="center" vertical="center" readingOrder="1"/>
    </xf>
    <xf numFmtId="0" fontId="4" fillId="0" borderId="2" xfId="0" applyNumberFormat="1" applyFont="1" applyBorder="1" applyAlignment="1" applyProtection="1">
      <alignment horizontal="center" vertical="center" readingOrder="1"/>
    </xf>
    <xf numFmtId="0" fontId="4" fillId="0" borderId="1" xfId="0" applyNumberFormat="1" applyFont="1" applyBorder="1" applyAlignment="1" applyProtection="1">
      <alignment horizontal="center" vertical="center" wrapText="1" readingOrder="1"/>
    </xf>
    <xf numFmtId="0" fontId="4" fillId="0" borderId="3" xfId="0" applyNumberFormat="1" applyFont="1" applyBorder="1" applyAlignment="1" applyProtection="1">
      <alignment horizontal="center" vertical="top" readingOrder="1"/>
    </xf>
    <xf numFmtId="0" fontId="4" fillId="0" borderId="4" xfId="0" applyNumberFormat="1" applyFont="1" applyBorder="1" applyAlignment="1" applyProtection="1">
      <alignment horizontal="center" vertical="top" readingOrder="1"/>
    </xf>
    <xf numFmtId="0" fontId="4" fillId="0" borderId="3" xfId="0" applyNumberFormat="1" applyFont="1" applyBorder="1" applyAlignment="1" applyProtection="1">
      <alignment horizontal="center" vertical="top" wrapText="1" readingOrder="1"/>
    </xf>
    <xf numFmtId="0" fontId="0" fillId="0" borderId="0" xfId="0" applyAlignment="1">
      <alignment vertical="top"/>
    </xf>
    <xf numFmtId="0" fontId="4" fillId="0" borderId="3" xfId="0" applyNumberFormat="1" applyFont="1" applyBorder="1" applyAlignment="1" applyProtection="1">
      <alignment horizontal="center" vertical="center" readingOrder="1"/>
    </xf>
    <xf numFmtId="0" fontId="4" fillId="0" borderId="4" xfId="0" applyNumberFormat="1" applyFont="1" applyBorder="1" applyAlignment="1" applyProtection="1">
      <alignment horizontal="center" vertical="center" readingOrder="1"/>
    </xf>
    <xf numFmtId="0" fontId="4" fillId="0" borderId="3" xfId="0" applyNumberFormat="1" applyFont="1" applyBorder="1" applyAlignment="1" applyProtection="1">
      <alignment horizontal="center" vertical="center" wrapText="1" readingOrder="1"/>
    </xf>
    <xf numFmtId="49" fontId="0" fillId="0" borderId="3" xfId="0" applyNumberFormat="1" applyFont="1" applyBorder="1" applyAlignment="1">
      <alignment horizontal="center" wrapText="1"/>
    </xf>
    <xf numFmtId="0" fontId="0" fillId="0" borderId="0" xfId="0" applyFont="1"/>
    <xf numFmtId="0" fontId="9" fillId="0" borderId="3" xfId="0" applyNumberFormat="1" applyFont="1" applyBorder="1" applyAlignment="1" applyProtection="1">
      <alignment horizontal="center" vertical="center" readingOrder="1"/>
    </xf>
    <xf numFmtId="0" fontId="9" fillId="0" borderId="4" xfId="0" applyNumberFormat="1" applyFont="1" applyBorder="1" applyAlignment="1" applyProtection="1">
      <alignment horizontal="center" vertical="center" readingOrder="1"/>
    </xf>
    <xf numFmtId="0" fontId="9" fillId="0" borderId="4" xfId="0" applyNumberFormat="1" applyFont="1" applyBorder="1" applyAlignment="1" applyProtection="1">
      <alignment horizontal="center" vertical="center" wrapText="1" readingOrder="1"/>
    </xf>
    <xf numFmtId="49" fontId="6" fillId="3" borderId="3" xfId="0" applyNumberFormat="1" applyFont="1" applyFill="1" applyBorder="1" applyAlignment="1">
      <alignment horizontal="center" wrapText="1"/>
    </xf>
    <xf numFmtId="164" fontId="6" fillId="0" borderId="3" xfId="0" applyNumberFormat="1" applyFont="1" applyBorder="1" applyAlignment="1">
      <alignment horizontal="center" wrapText="1"/>
    </xf>
    <xf numFmtId="0" fontId="7" fillId="0" borderId="0" xfId="0" applyFont="1"/>
    <xf numFmtId="0" fontId="10" fillId="0" borderId="4" xfId="0" applyNumberFormat="1" applyFont="1" applyBorder="1" applyAlignment="1" applyProtection="1">
      <alignment horizontal="center" vertical="center" readingOrder="1"/>
    </xf>
    <xf numFmtId="0" fontId="4" fillId="0" borderId="4" xfId="0" applyNumberFormat="1" applyFont="1" applyBorder="1" applyAlignment="1" applyProtection="1">
      <alignment horizontal="center" vertical="center" wrapText="1" readingOrder="1"/>
    </xf>
    <xf numFmtId="0" fontId="0" fillId="2" borderId="3" xfId="0" applyFill="1" applyBorder="1" applyAlignment="1">
      <alignment horizontal="center" wrapText="1"/>
    </xf>
    <xf numFmtId="0" fontId="0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0" fontId="0" fillId="0" borderId="3" xfId="0" applyBorder="1"/>
    <xf numFmtId="0" fontId="11" fillId="4" borderId="3" xfId="0" applyNumberFormat="1" applyFont="1" applyFill="1" applyBorder="1" applyAlignment="1" applyProtection="1">
      <alignment horizontal="right" vertical="center" readingOrder="1"/>
    </xf>
    <xf numFmtId="49" fontId="12" fillId="4" borderId="3" xfId="0" applyNumberFormat="1" applyFont="1" applyFill="1" applyBorder="1" applyAlignment="1" applyProtection="1">
      <alignment horizontal="left" vertical="center" readingOrder="1"/>
    </xf>
    <xf numFmtId="49" fontId="11" fillId="4" borderId="3" xfId="0" applyNumberFormat="1" applyFont="1" applyFill="1" applyBorder="1" applyAlignment="1" applyProtection="1">
      <alignment horizontal="left" vertical="center" readingOrder="1"/>
    </xf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164" fontId="0" fillId="0" borderId="3" xfId="0" applyNumberFormat="1" applyBorder="1" applyAlignment="1" applyProtection="1">
      <alignment horizontal="center"/>
    </xf>
    <xf numFmtId="0" fontId="12" fillId="4" borderId="3" xfId="0" applyNumberFormat="1" applyFont="1" applyFill="1" applyBorder="1" applyAlignment="1" applyProtection="1">
      <alignment horizontal="left" vertical="center" readingOrder="1"/>
    </xf>
    <xf numFmtId="0" fontId="11" fillId="4" borderId="3" xfId="0" applyNumberFormat="1" applyFont="1" applyFill="1" applyBorder="1" applyAlignment="1" applyProtection="1">
      <alignment horizontal="left" vertical="center" readingOrder="1"/>
    </xf>
    <xf numFmtId="165" fontId="0" fillId="2" borderId="3" xfId="0" applyNumberFormat="1" applyFill="1" applyBorder="1" applyAlignment="1">
      <alignment horizontal="center"/>
    </xf>
    <xf numFmtId="166" fontId="0" fillId="2" borderId="3" xfId="0" applyNumberFormat="1" applyFill="1" applyBorder="1" applyAlignment="1">
      <alignment horizontal="center"/>
    </xf>
    <xf numFmtId="49" fontId="12" fillId="4" borderId="4" xfId="0" applyNumberFormat="1" applyFont="1" applyFill="1" applyBorder="1" applyAlignment="1" applyProtection="1">
      <alignment horizontal="left" vertical="center" readingOrder="1"/>
    </xf>
    <xf numFmtId="49" fontId="11" fillId="4" borderId="4" xfId="0" applyNumberFormat="1" applyFont="1" applyFill="1" applyBorder="1" applyAlignment="1" applyProtection="1">
      <alignment horizontal="left" vertical="center" readingOrder="1"/>
    </xf>
    <xf numFmtId="49" fontId="13" fillId="4" borderId="4" xfId="0" applyNumberFormat="1" applyFont="1" applyFill="1" applyBorder="1" applyAlignment="1" applyProtection="1">
      <alignment horizontal="left" vertical="center" readingOrder="1"/>
    </xf>
    <xf numFmtId="49" fontId="13" fillId="4" borderId="4" xfId="0" applyNumberFormat="1" applyFont="1" applyFill="1" applyBorder="1" applyAlignment="1" applyProtection="1">
      <alignment horizontal="center" vertical="center" readingOrder="1"/>
    </xf>
    <xf numFmtId="49" fontId="12" fillId="4" borderId="1" xfId="0" applyNumberFormat="1" applyFont="1" applyFill="1" applyBorder="1" applyAlignment="1" applyProtection="1">
      <alignment horizontal="left" vertical="center" readingOrder="1"/>
    </xf>
    <xf numFmtId="49" fontId="11" fillId="4" borderId="1" xfId="0" applyNumberFormat="1" applyFont="1" applyFill="1" applyBorder="1" applyAlignment="1" applyProtection="1">
      <alignment horizontal="left" vertical="center" readingOrder="1"/>
    </xf>
    <xf numFmtId="0" fontId="11" fillId="4" borderId="1" xfId="0" applyNumberFormat="1" applyFont="1" applyFill="1" applyBorder="1" applyAlignment="1" applyProtection="1">
      <alignment horizontal="right" vertical="center" readingOrder="1"/>
    </xf>
    <xf numFmtId="49" fontId="13" fillId="4" borderId="1" xfId="0" applyNumberFormat="1" applyFont="1" applyFill="1" applyBorder="1" applyAlignment="1" applyProtection="1">
      <alignment horizontal="center" vertical="center" readingOrder="1"/>
    </xf>
    <xf numFmtId="0" fontId="11" fillId="4" borderId="8" xfId="0" applyNumberFormat="1" applyFont="1" applyFill="1" applyBorder="1" applyAlignment="1" applyProtection="1">
      <alignment horizontal="right" vertical="center" readingOrder="1"/>
    </xf>
    <xf numFmtId="49" fontId="12" fillId="4" borderId="8" xfId="0" applyNumberFormat="1" applyFont="1" applyFill="1" applyBorder="1" applyAlignment="1" applyProtection="1">
      <alignment horizontal="left" vertical="center" readingOrder="1"/>
    </xf>
    <xf numFmtId="49" fontId="11" fillId="4" borderId="8" xfId="0" applyNumberFormat="1" applyFont="1" applyFill="1" applyBorder="1" applyAlignment="1" applyProtection="1">
      <alignment horizontal="left" vertical="center" readingOrder="1"/>
    </xf>
    <xf numFmtId="49" fontId="11" fillId="4" borderId="9" xfId="0" applyNumberFormat="1" applyFont="1" applyFill="1" applyBorder="1" applyAlignment="1" applyProtection="1">
      <alignment horizontal="left" vertical="center" readingOrder="1"/>
    </xf>
    <xf numFmtId="0" fontId="2" fillId="0" borderId="3" xfId="0" applyFont="1" applyBorder="1"/>
    <xf numFmtId="0" fontId="13" fillId="4" borderId="9" xfId="0" applyNumberFormat="1" applyFont="1" applyFill="1" applyBorder="1" applyAlignment="1" applyProtection="1">
      <alignment horizontal="center" vertical="center" readingOrder="1"/>
    </xf>
    <xf numFmtId="164" fontId="0" fillId="0" borderId="0" xfId="0" applyNumberFormat="1"/>
    <xf numFmtId="49" fontId="7" fillId="3" borderId="4" xfId="0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Border="1" applyAlignment="1" applyProtection="1">
      <alignment horizontal="center" wrapText="1"/>
      <protection locked="0"/>
    </xf>
    <xf numFmtId="49" fontId="12" fillId="4" borderId="4" xfId="0" applyNumberFormat="1" applyFont="1" applyFill="1" applyBorder="1" applyAlignment="1" applyProtection="1">
      <alignment horizontal="left" vertical="center" wrapText="1" readingOrder="1"/>
    </xf>
    <xf numFmtId="0" fontId="12" fillId="4" borderId="4" xfId="0" applyNumberFormat="1" applyFont="1" applyFill="1" applyBorder="1" applyAlignment="1" applyProtection="1">
      <alignment horizontal="left" vertical="center" readingOrder="1"/>
    </xf>
    <xf numFmtId="0" fontId="11" fillId="4" borderId="4" xfId="0" applyNumberFormat="1" applyFont="1" applyFill="1" applyBorder="1" applyAlignment="1" applyProtection="1">
      <alignment horizontal="left" vertical="center" readingOrder="1"/>
    </xf>
    <xf numFmtId="0" fontId="0" fillId="0" borderId="3" xfId="0" applyBorder="1" applyAlignment="1">
      <alignment horizontal="center" wrapText="1"/>
    </xf>
    <xf numFmtId="0" fontId="14" fillId="3" borderId="4" xfId="0" applyNumberFormat="1" applyFont="1" applyFill="1" applyBorder="1" applyAlignment="1" applyProtection="1">
      <alignment horizontal="center" vertical="center" wrapText="1" readingOrder="1"/>
    </xf>
    <xf numFmtId="49" fontId="6" fillId="3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3" xfId="0" applyFill="1" applyBorder="1" applyAlignment="1">
      <alignment horizontal="center" vertical="center"/>
    </xf>
    <xf numFmtId="166" fontId="0" fillId="2" borderId="3" xfId="0" applyNumberFormat="1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164" fontId="0" fillId="0" borderId="3" xfId="0" applyNumberFormat="1" applyBorder="1" applyAlignment="1" applyProtection="1">
      <alignment horizontal="center" vertical="center"/>
    </xf>
    <xf numFmtId="165" fontId="0" fillId="2" borderId="3" xfId="0" applyNumberForma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164" fontId="0" fillId="0" borderId="0" xfId="0" applyNumberFormat="1" applyAlignment="1">
      <alignment vertical="center"/>
    </xf>
    <xf numFmtId="49" fontId="11" fillId="4" borderId="3" xfId="0" applyNumberFormat="1" applyFont="1" applyFill="1" applyBorder="1" applyAlignment="1" applyProtection="1">
      <alignment horizontal="center" vertical="center" readingOrder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3" xfId="0" applyFont="1" applyBorder="1"/>
    <xf numFmtId="0" fontId="7" fillId="0" borderId="3" xfId="0" applyFont="1" applyBorder="1"/>
    <xf numFmtId="2" fontId="0" fillId="0" borderId="3" xfId="0" applyNumberForma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166" fontId="0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166" fontId="0" fillId="0" borderId="3" xfId="0" applyNumberFormat="1" applyBorder="1" applyAlignment="1">
      <alignment vertical="center"/>
    </xf>
    <xf numFmtId="2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/>
    </xf>
    <xf numFmtId="166" fontId="0" fillId="0" borderId="3" xfId="0" applyNumberFormat="1" applyBorder="1" applyAlignment="1">
      <alignment horizontal="center"/>
    </xf>
    <xf numFmtId="49" fontId="8" fillId="3" borderId="11" xfId="0" applyNumberFormat="1" applyFont="1" applyFill="1" applyBorder="1" applyAlignment="1">
      <alignment horizontal="center" vertical="center" wrapText="1"/>
    </xf>
    <xf numFmtId="2" fontId="0" fillId="0" borderId="9" xfId="0" applyNumberFormat="1" applyFill="1" applyBorder="1"/>
    <xf numFmtId="0" fontId="7" fillId="0" borderId="3" xfId="0" applyFont="1" applyBorder="1" applyAlignment="1">
      <alignment horizontal="center"/>
    </xf>
    <xf numFmtId="166" fontId="0" fillId="2" borderId="3" xfId="0" applyNumberFormat="1" applyFont="1" applyFill="1" applyBorder="1" applyAlignment="1">
      <alignment horizontal="center" wrapText="1"/>
    </xf>
    <xf numFmtId="167" fontId="0" fillId="0" borderId="3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9" xfId="0" applyNumberFormat="1" applyFill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49" fontId="0" fillId="0" borderId="3" xfId="0" applyNumberFormat="1" applyBorder="1" applyAlignment="1">
      <alignment horizontal="center"/>
    </xf>
    <xf numFmtId="0" fontId="13" fillId="4" borderId="3" xfId="0" applyNumberFormat="1" applyFont="1" applyFill="1" applyBorder="1" applyAlignment="1" applyProtection="1">
      <alignment horizontal="center" vertical="center" readingOrder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0" fontId="4" fillId="3" borderId="3" xfId="0" applyNumberFormat="1" applyFont="1" applyFill="1" applyBorder="1" applyAlignment="1" applyProtection="1">
      <alignment vertical="center" wrapText="1" readingOrder="1"/>
    </xf>
    <xf numFmtId="49" fontId="0" fillId="2" borderId="3" xfId="0" applyNumberFormat="1" applyFont="1" applyFill="1" applyBorder="1" applyAlignment="1">
      <alignment horizont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1" fontId="16" fillId="0" borderId="3" xfId="0" applyNumberFormat="1" applyFont="1" applyBorder="1" applyAlignment="1" applyProtection="1">
      <alignment horizontal="center" wrapText="1"/>
      <protection locked="0"/>
    </xf>
    <xf numFmtId="0" fontId="16" fillId="0" borderId="3" xfId="0" applyFont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 applyProtection="1">
      <alignment horizontal="center" vertical="center" wrapText="1" readingOrder="1"/>
    </xf>
    <xf numFmtId="0" fontId="3" fillId="0" borderId="7" xfId="0" applyNumberFormat="1" applyFont="1" applyBorder="1" applyAlignment="1" applyProtection="1">
      <alignment horizontal="center" vertical="center" wrapText="1" readingOrder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 applyProtection="1">
      <alignment horizontal="center" vertical="top" wrapText="1" readingOrder="1"/>
    </xf>
    <xf numFmtId="0" fontId="4" fillId="0" borderId="0" xfId="0" applyNumberFormat="1" applyFont="1" applyAlignment="1" applyProtection="1">
      <alignment horizontal="center" vertical="top" wrapText="1" readingOrder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 readingOrder="1"/>
    </xf>
    <xf numFmtId="0" fontId="2" fillId="0" borderId="13" xfId="0" applyFont="1" applyBorder="1" applyAlignment="1">
      <alignment horizontal="center" wrapText="1" readingOrder="1"/>
    </xf>
    <xf numFmtId="0" fontId="2" fillId="0" borderId="10" xfId="0" applyFont="1" applyBorder="1" applyAlignment="1">
      <alignment horizontal="center" wrapText="1" readingOrder="1"/>
    </xf>
    <xf numFmtId="0" fontId="2" fillId="0" borderId="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5" fillId="2" borderId="0" xfId="0" applyNumberFormat="1" applyFont="1" applyFill="1" applyAlignment="1" applyProtection="1">
      <alignment horizontal="center" vertical="top" wrapText="1" readingOrder="1"/>
    </xf>
    <xf numFmtId="0" fontId="0" fillId="0" borderId="5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Border="1" applyAlignment="1" applyProtection="1">
      <alignment horizontal="center" vertical="center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0"/>
  <sheetViews>
    <sheetView workbookViewId="0">
      <selection activeCell="A7" sqref="A7:O12"/>
    </sheetView>
  </sheetViews>
  <sheetFormatPr defaultRowHeight="45.75" customHeight="1" x14ac:dyDescent="0.25"/>
  <cols>
    <col min="1" max="1" width="3.85546875" customWidth="1"/>
    <col min="2" max="2" width="27.85546875" customWidth="1"/>
    <col min="3" max="3" width="3.7109375" customWidth="1"/>
    <col min="4" max="4" width="13.85546875" customWidth="1"/>
    <col min="5" max="5" width="14.7109375" customWidth="1"/>
    <col min="6" max="7" width="15.42578125" customWidth="1"/>
    <col min="8" max="9" width="14.28515625" customWidth="1"/>
    <col min="10" max="10" width="11.85546875" customWidth="1"/>
    <col min="11" max="12" width="12" customWidth="1"/>
    <col min="13" max="14" width="11.85546875" customWidth="1"/>
    <col min="15" max="15" width="29.140625" style="50" customWidth="1"/>
    <col min="16" max="16" width="18.85546875" customWidth="1"/>
    <col min="220" max="220" width="3.7109375" customWidth="1"/>
    <col min="221" max="221" width="27.85546875" customWidth="1"/>
    <col min="222" max="222" width="3.7109375" customWidth="1"/>
    <col min="223" max="262" width="0" hidden="1" customWidth="1"/>
    <col min="263" max="263" width="10.28515625" customWidth="1"/>
    <col min="265" max="265" width="12.5703125" customWidth="1"/>
    <col min="269" max="269" width="10.7109375" customWidth="1"/>
    <col min="476" max="476" width="3.7109375" customWidth="1"/>
    <col min="477" max="477" width="27.85546875" customWidth="1"/>
    <col min="478" max="478" width="3.7109375" customWidth="1"/>
    <col min="479" max="518" width="0" hidden="1" customWidth="1"/>
    <col min="519" max="519" width="10.28515625" customWidth="1"/>
    <col min="521" max="521" width="12.5703125" customWidth="1"/>
    <col min="525" max="525" width="10.7109375" customWidth="1"/>
    <col min="732" max="732" width="3.7109375" customWidth="1"/>
    <col min="733" max="733" width="27.85546875" customWidth="1"/>
    <col min="734" max="734" width="3.7109375" customWidth="1"/>
    <col min="735" max="774" width="0" hidden="1" customWidth="1"/>
    <col min="775" max="775" width="10.28515625" customWidth="1"/>
    <col min="777" max="777" width="12.5703125" customWidth="1"/>
    <col min="781" max="781" width="10.7109375" customWidth="1"/>
    <col min="988" max="988" width="3.7109375" customWidth="1"/>
    <col min="989" max="989" width="27.85546875" customWidth="1"/>
    <col min="990" max="990" width="3.7109375" customWidth="1"/>
    <col min="991" max="1030" width="0" hidden="1" customWidth="1"/>
    <col min="1031" max="1031" width="10.28515625" customWidth="1"/>
    <col min="1033" max="1033" width="12.5703125" customWidth="1"/>
    <col min="1037" max="1037" width="10.7109375" customWidth="1"/>
    <col min="1244" max="1244" width="3.7109375" customWidth="1"/>
    <col min="1245" max="1245" width="27.85546875" customWidth="1"/>
    <col min="1246" max="1246" width="3.7109375" customWidth="1"/>
    <col min="1247" max="1286" width="0" hidden="1" customWidth="1"/>
    <col min="1287" max="1287" width="10.28515625" customWidth="1"/>
    <col min="1289" max="1289" width="12.5703125" customWidth="1"/>
    <col min="1293" max="1293" width="10.7109375" customWidth="1"/>
    <col min="1500" max="1500" width="3.7109375" customWidth="1"/>
    <col min="1501" max="1501" width="27.85546875" customWidth="1"/>
    <col min="1502" max="1502" width="3.7109375" customWidth="1"/>
    <col min="1503" max="1542" width="0" hidden="1" customWidth="1"/>
    <col min="1543" max="1543" width="10.28515625" customWidth="1"/>
    <col min="1545" max="1545" width="12.5703125" customWidth="1"/>
    <col min="1549" max="1549" width="10.7109375" customWidth="1"/>
    <col min="1756" max="1756" width="3.7109375" customWidth="1"/>
    <col min="1757" max="1757" width="27.85546875" customWidth="1"/>
    <col min="1758" max="1758" width="3.7109375" customWidth="1"/>
    <col min="1759" max="1798" width="0" hidden="1" customWidth="1"/>
    <col min="1799" max="1799" width="10.28515625" customWidth="1"/>
    <col min="1801" max="1801" width="12.5703125" customWidth="1"/>
    <col min="1805" max="1805" width="10.7109375" customWidth="1"/>
    <col min="2012" max="2012" width="3.7109375" customWidth="1"/>
    <col min="2013" max="2013" width="27.85546875" customWidth="1"/>
    <col min="2014" max="2014" width="3.7109375" customWidth="1"/>
    <col min="2015" max="2054" width="0" hidden="1" customWidth="1"/>
    <col min="2055" max="2055" width="10.28515625" customWidth="1"/>
    <col min="2057" max="2057" width="12.5703125" customWidth="1"/>
    <col min="2061" max="2061" width="10.7109375" customWidth="1"/>
    <col min="2268" max="2268" width="3.7109375" customWidth="1"/>
    <col min="2269" max="2269" width="27.85546875" customWidth="1"/>
    <col min="2270" max="2270" width="3.7109375" customWidth="1"/>
    <col min="2271" max="2310" width="0" hidden="1" customWidth="1"/>
    <col min="2311" max="2311" width="10.28515625" customWidth="1"/>
    <col min="2313" max="2313" width="12.5703125" customWidth="1"/>
    <col min="2317" max="2317" width="10.7109375" customWidth="1"/>
    <col min="2524" max="2524" width="3.7109375" customWidth="1"/>
    <col min="2525" max="2525" width="27.85546875" customWidth="1"/>
    <col min="2526" max="2526" width="3.7109375" customWidth="1"/>
    <col min="2527" max="2566" width="0" hidden="1" customWidth="1"/>
    <col min="2567" max="2567" width="10.28515625" customWidth="1"/>
    <col min="2569" max="2569" width="12.5703125" customWidth="1"/>
    <col min="2573" max="2573" width="10.7109375" customWidth="1"/>
    <col min="2780" max="2780" width="3.7109375" customWidth="1"/>
    <col min="2781" max="2781" width="27.85546875" customWidth="1"/>
    <col min="2782" max="2782" width="3.7109375" customWidth="1"/>
    <col min="2783" max="2822" width="0" hidden="1" customWidth="1"/>
    <col min="2823" max="2823" width="10.28515625" customWidth="1"/>
    <col min="2825" max="2825" width="12.5703125" customWidth="1"/>
    <col min="2829" max="2829" width="10.7109375" customWidth="1"/>
    <col min="3036" max="3036" width="3.7109375" customWidth="1"/>
    <col min="3037" max="3037" width="27.85546875" customWidth="1"/>
    <col min="3038" max="3038" width="3.7109375" customWidth="1"/>
    <col min="3039" max="3078" width="0" hidden="1" customWidth="1"/>
    <col min="3079" max="3079" width="10.28515625" customWidth="1"/>
    <col min="3081" max="3081" width="12.5703125" customWidth="1"/>
    <col min="3085" max="3085" width="10.7109375" customWidth="1"/>
    <col min="3292" max="3292" width="3.7109375" customWidth="1"/>
    <col min="3293" max="3293" width="27.85546875" customWidth="1"/>
    <col min="3294" max="3294" width="3.7109375" customWidth="1"/>
    <col min="3295" max="3334" width="0" hidden="1" customWidth="1"/>
    <col min="3335" max="3335" width="10.28515625" customWidth="1"/>
    <col min="3337" max="3337" width="12.5703125" customWidth="1"/>
    <col min="3341" max="3341" width="10.7109375" customWidth="1"/>
    <col min="3548" max="3548" width="3.7109375" customWidth="1"/>
    <col min="3549" max="3549" width="27.85546875" customWidth="1"/>
    <col min="3550" max="3550" width="3.7109375" customWidth="1"/>
    <col min="3551" max="3590" width="0" hidden="1" customWidth="1"/>
    <col min="3591" max="3591" width="10.28515625" customWidth="1"/>
    <col min="3593" max="3593" width="12.5703125" customWidth="1"/>
    <col min="3597" max="3597" width="10.7109375" customWidth="1"/>
    <col min="3804" max="3804" width="3.7109375" customWidth="1"/>
    <col min="3805" max="3805" width="27.85546875" customWidth="1"/>
    <col min="3806" max="3806" width="3.7109375" customWidth="1"/>
    <col min="3807" max="3846" width="0" hidden="1" customWidth="1"/>
    <col min="3847" max="3847" width="10.28515625" customWidth="1"/>
    <col min="3849" max="3849" width="12.5703125" customWidth="1"/>
    <col min="3853" max="3853" width="10.7109375" customWidth="1"/>
    <col min="4060" max="4060" width="3.7109375" customWidth="1"/>
    <col min="4061" max="4061" width="27.85546875" customWidth="1"/>
    <col min="4062" max="4062" width="3.7109375" customWidth="1"/>
    <col min="4063" max="4102" width="0" hidden="1" customWidth="1"/>
    <col min="4103" max="4103" width="10.28515625" customWidth="1"/>
    <col min="4105" max="4105" width="12.5703125" customWidth="1"/>
    <col min="4109" max="4109" width="10.7109375" customWidth="1"/>
    <col min="4316" max="4316" width="3.7109375" customWidth="1"/>
    <col min="4317" max="4317" width="27.85546875" customWidth="1"/>
    <col min="4318" max="4318" width="3.7109375" customWidth="1"/>
    <col min="4319" max="4358" width="0" hidden="1" customWidth="1"/>
    <col min="4359" max="4359" width="10.28515625" customWidth="1"/>
    <col min="4361" max="4361" width="12.5703125" customWidth="1"/>
    <col min="4365" max="4365" width="10.7109375" customWidth="1"/>
    <col min="4572" max="4572" width="3.7109375" customWidth="1"/>
    <col min="4573" max="4573" width="27.85546875" customWidth="1"/>
    <col min="4574" max="4574" width="3.7109375" customWidth="1"/>
    <col min="4575" max="4614" width="0" hidden="1" customWidth="1"/>
    <col min="4615" max="4615" width="10.28515625" customWidth="1"/>
    <col min="4617" max="4617" width="12.5703125" customWidth="1"/>
    <col min="4621" max="4621" width="10.7109375" customWidth="1"/>
    <col min="4828" max="4828" width="3.7109375" customWidth="1"/>
    <col min="4829" max="4829" width="27.85546875" customWidth="1"/>
    <col min="4830" max="4830" width="3.7109375" customWidth="1"/>
    <col min="4831" max="4870" width="0" hidden="1" customWidth="1"/>
    <col min="4871" max="4871" width="10.28515625" customWidth="1"/>
    <col min="4873" max="4873" width="12.5703125" customWidth="1"/>
    <col min="4877" max="4877" width="10.7109375" customWidth="1"/>
    <col min="5084" max="5084" width="3.7109375" customWidth="1"/>
    <col min="5085" max="5085" width="27.85546875" customWidth="1"/>
    <col min="5086" max="5086" width="3.7109375" customWidth="1"/>
    <col min="5087" max="5126" width="0" hidden="1" customWidth="1"/>
    <col min="5127" max="5127" width="10.28515625" customWidth="1"/>
    <col min="5129" max="5129" width="12.5703125" customWidth="1"/>
    <col min="5133" max="5133" width="10.7109375" customWidth="1"/>
    <col min="5340" max="5340" width="3.7109375" customWidth="1"/>
    <col min="5341" max="5341" width="27.85546875" customWidth="1"/>
    <col min="5342" max="5342" width="3.7109375" customWidth="1"/>
    <col min="5343" max="5382" width="0" hidden="1" customWidth="1"/>
    <col min="5383" max="5383" width="10.28515625" customWidth="1"/>
    <col min="5385" max="5385" width="12.5703125" customWidth="1"/>
    <col min="5389" max="5389" width="10.7109375" customWidth="1"/>
    <col min="5596" max="5596" width="3.7109375" customWidth="1"/>
    <col min="5597" max="5597" width="27.85546875" customWidth="1"/>
    <col min="5598" max="5598" width="3.7109375" customWidth="1"/>
    <col min="5599" max="5638" width="0" hidden="1" customWidth="1"/>
    <col min="5639" max="5639" width="10.28515625" customWidth="1"/>
    <col min="5641" max="5641" width="12.5703125" customWidth="1"/>
    <col min="5645" max="5645" width="10.7109375" customWidth="1"/>
    <col min="5852" max="5852" width="3.7109375" customWidth="1"/>
    <col min="5853" max="5853" width="27.85546875" customWidth="1"/>
    <col min="5854" max="5854" width="3.7109375" customWidth="1"/>
    <col min="5855" max="5894" width="0" hidden="1" customWidth="1"/>
    <col min="5895" max="5895" width="10.28515625" customWidth="1"/>
    <col min="5897" max="5897" width="12.5703125" customWidth="1"/>
    <col min="5901" max="5901" width="10.7109375" customWidth="1"/>
    <col min="6108" max="6108" width="3.7109375" customWidth="1"/>
    <col min="6109" max="6109" width="27.85546875" customWidth="1"/>
    <col min="6110" max="6110" width="3.7109375" customWidth="1"/>
    <col min="6111" max="6150" width="0" hidden="1" customWidth="1"/>
    <col min="6151" max="6151" width="10.28515625" customWidth="1"/>
    <col min="6153" max="6153" width="12.5703125" customWidth="1"/>
    <col min="6157" max="6157" width="10.7109375" customWidth="1"/>
    <col min="6364" max="6364" width="3.7109375" customWidth="1"/>
    <col min="6365" max="6365" width="27.85546875" customWidth="1"/>
    <col min="6366" max="6366" width="3.7109375" customWidth="1"/>
    <col min="6367" max="6406" width="0" hidden="1" customWidth="1"/>
    <col min="6407" max="6407" width="10.28515625" customWidth="1"/>
    <col min="6409" max="6409" width="12.5703125" customWidth="1"/>
    <col min="6413" max="6413" width="10.7109375" customWidth="1"/>
    <col min="6620" max="6620" width="3.7109375" customWidth="1"/>
    <col min="6621" max="6621" width="27.85546875" customWidth="1"/>
    <col min="6622" max="6622" width="3.7109375" customWidth="1"/>
    <col min="6623" max="6662" width="0" hidden="1" customWidth="1"/>
    <col min="6663" max="6663" width="10.28515625" customWidth="1"/>
    <col min="6665" max="6665" width="12.5703125" customWidth="1"/>
    <col min="6669" max="6669" width="10.7109375" customWidth="1"/>
    <col min="6876" max="6876" width="3.7109375" customWidth="1"/>
    <col min="6877" max="6877" width="27.85546875" customWidth="1"/>
    <col min="6878" max="6878" width="3.7109375" customWidth="1"/>
    <col min="6879" max="6918" width="0" hidden="1" customWidth="1"/>
    <col min="6919" max="6919" width="10.28515625" customWidth="1"/>
    <col min="6921" max="6921" width="12.5703125" customWidth="1"/>
    <col min="6925" max="6925" width="10.7109375" customWidth="1"/>
    <col min="7132" max="7132" width="3.7109375" customWidth="1"/>
    <col min="7133" max="7133" width="27.85546875" customWidth="1"/>
    <col min="7134" max="7134" width="3.7109375" customWidth="1"/>
    <col min="7135" max="7174" width="0" hidden="1" customWidth="1"/>
    <col min="7175" max="7175" width="10.28515625" customWidth="1"/>
    <col min="7177" max="7177" width="12.5703125" customWidth="1"/>
    <col min="7181" max="7181" width="10.7109375" customWidth="1"/>
    <col min="7388" max="7388" width="3.7109375" customWidth="1"/>
    <col min="7389" max="7389" width="27.85546875" customWidth="1"/>
    <col min="7390" max="7390" width="3.7109375" customWidth="1"/>
    <col min="7391" max="7430" width="0" hidden="1" customWidth="1"/>
    <col min="7431" max="7431" width="10.28515625" customWidth="1"/>
    <col min="7433" max="7433" width="12.5703125" customWidth="1"/>
    <col min="7437" max="7437" width="10.7109375" customWidth="1"/>
    <col min="7644" max="7644" width="3.7109375" customWidth="1"/>
    <col min="7645" max="7645" width="27.85546875" customWidth="1"/>
    <col min="7646" max="7646" width="3.7109375" customWidth="1"/>
    <col min="7647" max="7686" width="0" hidden="1" customWidth="1"/>
    <col min="7687" max="7687" width="10.28515625" customWidth="1"/>
    <col min="7689" max="7689" width="12.5703125" customWidth="1"/>
    <col min="7693" max="7693" width="10.7109375" customWidth="1"/>
    <col min="7900" max="7900" width="3.7109375" customWidth="1"/>
    <col min="7901" max="7901" width="27.85546875" customWidth="1"/>
    <col min="7902" max="7902" width="3.7109375" customWidth="1"/>
    <col min="7903" max="7942" width="0" hidden="1" customWidth="1"/>
    <col min="7943" max="7943" width="10.28515625" customWidth="1"/>
    <col min="7945" max="7945" width="12.5703125" customWidth="1"/>
    <col min="7949" max="7949" width="10.7109375" customWidth="1"/>
    <col min="8156" max="8156" width="3.7109375" customWidth="1"/>
    <col min="8157" max="8157" width="27.85546875" customWidth="1"/>
    <col min="8158" max="8158" width="3.7109375" customWidth="1"/>
    <col min="8159" max="8198" width="0" hidden="1" customWidth="1"/>
    <col min="8199" max="8199" width="10.28515625" customWidth="1"/>
    <col min="8201" max="8201" width="12.5703125" customWidth="1"/>
    <col min="8205" max="8205" width="10.7109375" customWidth="1"/>
    <col min="8412" max="8412" width="3.7109375" customWidth="1"/>
    <col min="8413" max="8413" width="27.85546875" customWidth="1"/>
    <col min="8414" max="8414" width="3.7109375" customWidth="1"/>
    <col min="8415" max="8454" width="0" hidden="1" customWidth="1"/>
    <col min="8455" max="8455" width="10.28515625" customWidth="1"/>
    <col min="8457" max="8457" width="12.5703125" customWidth="1"/>
    <col min="8461" max="8461" width="10.7109375" customWidth="1"/>
    <col min="8668" max="8668" width="3.7109375" customWidth="1"/>
    <col min="8669" max="8669" width="27.85546875" customWidth="1"/>
    <col min="8670" max="8670" width="3.7109375" customWidth="1"/>
    <col min="8671" max="8710" width="0" hidden="1" customWidth="1"/>
    <col min="8711" max="8711" width="10.28515625" customWidth="1"/>
    <col min="8713" max="8713" width="12.5703125" customWidth="1"/>
    <col min="8717" max="8717" width="10.7109375" customWidth="1"/>
    <col min="8924" max="8924" width="3.7109375" customWidth="1"/>
    <col min="8925" max="8925" width="27.85546875" customWidth="1"/>
    <col min="8926" max="8926" width="3.7109375" customWidth="1"/>
    <col min="8927" max="8966" width="0" hidden="1" customWidth="1"/>
    <col min="8967" max="8967" width="10.28515625" customWidth="1"/>
    <col min="8969" max="8969" width="12.5703125" customWidth="1"/>
    <col min="8973" max="8973" width="10.7109375" customWidth="1"/>
    <col min="9180" max="9180" width="3.7109375" customWidth="1"/>
    <col min="9181" max="9181" width="27.85546875" customWidth="1"/>
    <col min="9182" max="9182" width="3.7109375" customWidth="1"/>
    <col min="9183" max="9222" width="0" hidden="1" customWidth="1"/>
    <col min="9223" max="9223" width="10.28515625" customWidth="1"/>
    <col min="9225" max="9225" width="12.5703125" customWidth="1"/>
    <col min="9229" max="9229" width="10.7109375" customWidth="1"/>
    <col min="9436" max="9436" width="3.7109375" customWidth="1"/>
    <col min="9437" max="9437" width="27.85546875" customWidth="1"/>
    <col min="9438" max="9438" width="3.7109375" customWidth="1"/>
    <col min="9439" max="9478" width="0" hidden="1" customWidth="1"/>
    <col min="9479" max="9479" width="10.28515625" customWidth="1"/>
    <col min="9481" max="9481" width="12.5703125" customWidth="1"/>
    <col min="9485" max="9485" width="10.7109375" customWidth="1"/>
    <col min="9692" max="9692" width="3.7109375" customWidth="1"/>
    <col min="9693" max="9693" width="27.85546875" customWidth="1"/>
    <col min="9694" max="9694" width="3.7109375" customWidth="1"/>
    <col min="9695" max="9734" width="0" hidden="1" customWidth="1"/>
    <col min="9735" max="9735" width="10.28515625" customWidth="1"/>
    <col min="9737" max="9737" width="12.5703125" customWidth="1"/>
    <col min="9741" max="9741" width="10.7109375" customWidth="1"/>
    <col min="9948" max="9948" width="3.7109375" customWidth="1"/>
    <col min="9949" max="9949" width="27.85546875" customWidth="1"/>
    <col min="9950" max="9950" width="3.7109375" customWidth="1"/>
    <col min="9951" max="9990" width="0" hidden="1" customWidth="1"/>
    <col min="9991" max="9991" width="10.28515625" customWidth="1"/>
    <col min="9993" max="9993" width="12.5703125" customWidth="1"/>
    <col min="9997" max="9997" width="10.7109375" customWidth="1"/>
    <col min="10204" max="10204" width="3.7109375" customWidth="1"/>
    <col min="10205" max="10205" width="27.85546875" customWidth="1"/>
    <col min="10206" max="10206" width="3.7109375" customWidth="1"/>
    <col min="10207" max="10246" width="0" hidden="1" customWidth="1"/>
    <col min="10247" max="10247" width="10.28515625" customWidth="1"/>
    <col min="10249" max="10249" width="12.5703125" customWidth="1"/>
    <col min="10253" max="10253" width="10.7109375" customWidth="1"/>
    <col min="10460" max="10460" width="3.7109375" customWidth="1"/>
    <col min="10461" max="10461" width="27.85546875" customWidth="1"/>
    <col min="10462" max="10462" width="3.7109375" customWidth="1"/>
    <col min="10463" max="10502" width="0" hidden="1" customWidth="1"/>
    <col min="10503" max="10503" width="10.28515625" customWidth="1"/>
    <col min="10505" max="10505" width="12.5703125" customWidth="1"/>
    <col min="10509" max="10509" width="10.7109375" customWidth="1"/>
    <col min="10716" max="10716" width="3.7109375" customWidth="1"/>
    <col min="10717" max="10717" width="27.85546875" customWidth="1"/>
    <col min="10718" max="10718" width="3.7109375" customWidth="1"/>
    <col min="10719" max="10758" width="0" hidden="1" customWidth="1"/>
    <col min="10759" max="10759" width="10.28515625" customWidth="1"/>
    <col min="10761" max="10761" width="12.5703125" customWidth="1"/>
    <col min="10765" max="10765" width="10.7109375" customWidth="1"/>
    <col min="10972" max="10972" width="3.7109375" customWidth="1"/>
    <col min="10973" max="10973" width="27.85546875" customWidth="1"/>
    <col min="10974" max="10974" width="3.7109375" customWidth="1"/>
    <col min="10975" max="11014" width="0" hidden="1" customWidth="1"/>
    <col min="11015" max="11015" width="10.28515625" customWidth="1"/>
    <col min="11017" max="11017" width="12.5703125" customWidth="1"/>
    <col min="11021" max="11021" width="10.7109375" customWidth="1"/>
    <col min="11228" max="11228" width="3.7109375" customWidth="1"/>
    <col min="11229" max="11229" width="27.85546875" customWidth="1"/>
    <col min="11230" max="11230" width="3.7109375" customWidth="1"/>
    <col min="11231" max="11270" width="0" hidden="1" customWidth="1"/>
    <col min="11271" max="11271" width="10.28515625" customWidth="1"/>
    <col min="11273" max="11273" width="12.5703125" customWidth="1"/>
    <col min="11277" max="11277" width="10.7109375" customWidth="1"/>
    <col min="11484" max="11484" width="3.7109375" customWidth="1"/>
    <col min="11485" max="11485" width="27.85546875" customWidth="1"/>
    <col min="11486" max="11486" width="3.7109375" customWidth="1"/>
    <col min="11487" max="11526" width="0" hidden="1" customWidth="1"/>
    <col min="11527" max="11527" width="10.28515625" customWidth="1"/>
    <col min="11529" max="11529" width="12.5703125" customWidth="1"/>
    <col min="11533" max="11533" width="10.7109375" customWidth="1"/>
    <col min="11740" max="11740" width="3.7109375" customWidth="1"/>
    <col min="11741" max="11741" width="27.85546875" customWidth="1"/>
    <col min="11742" max="11742" width="3.7109375" customWidth="1"/>
    <col min="11743" max="11782" width="0" hidden="1" customWidth="1"/>
    <col min="11783" max="11783" width="10.28515625" customWidth="1"/>
    <col min="11785" max="11785" width="12.5703125" customWidth="1"/>
    <col min="11789" max="11789" width="10.7109375" customWidth="1"/>
    <col min="11996" max="11996" width="3.7109375" customWidth="1"/>
    <col min="11997" max="11997" width="27.85546875" customWidth="1"/>
    <col min="11998" max="11998" width="3.7109375" customWidth="1"/>
    <col min="11999" max="12038" width="0" hidden="1" customWidth="1"/>
    <col min="12039" max="12039" width="10.28515625" customWidth="1"/>
    <col min="12041" max="12041" width="12.5703125" customWidth="1"/>
    <col min="12045" max="12045" width="10.7109375" customWidth="1"/>
    <col min="12252" max="12252" width="3.7109375" customWidth="1"/>
    <col min="12253" max="12253" width="27.85546875" customWidth="1"/>
    <col min="12254" max="12254" width="3.7109375" customWidth="1"/>
    <col min="12255" max="12294" width="0" hidden="1" customWidth="1"/>
    <col min="12295" max="12295" width="10.28515625" customWidth="1"/>
    <col min="12297" max="12297" width="12.5703125" customWidth="1"/>
    <col min="12301" max="12301" width="10.7109375" customWidth="1"/>
    <col min="12508" max="12508" width="3.7109375" customWidth="1"/>
    <col min="12509" max="12509" width="27.85546875" customWidth="1"/>
    <col min="12510" max="12510" width="3.7109375" customWidth="1"/>
    <col min="12511" max="12550" width="0" hidden="1" customWidth="1"/>
    <col min="12551" max="12551" width="10.28515625" customWidth="1"/>
    <col min="12553" max="12553" width="12.5703125" customWidth="1"/>
    <col min="12557" max="12557" width="10.7109375" customWidth="1"/>
    <col min="12764" max="12764" width="3.7109375" customWidth="1"/>
    <col min="12765" max="12765" width="27.85546875" customWidth="1"/>
    <col min="12766" max="12766" width="3.7109375" customWidth="1"/>
    <col min="12767" max="12806" width="0" hidden="1" customWidth="1"/>
    <col min="12807" max="12807" width="10.28515625" customWidth="1"/>
    <col min="12809" max="12809" width="12.5703125" customWidth="1"/>
    <col min="12813" max="12813" width="10.7109375" customWidth="1"/>
    <col min="13020" max="13020" width="3.7109375" customWidth="1"/>
    <col min="13021" max="13021" width="27.85546875" customWidth="1"/>
    <col min="13022" max="13022" width="3.7109375" customWidth="1"/>
    <col min="13023" max="13062" width="0" hidden="1" customWidth="1"/>
    <col min="13063" max="13063" width="10.28515625" customWidth="1"/>
    <col min="13065" max="13065" width="12.5703125" customWidth="1"/>
    <col min="13069" max="13069" width="10.7109375" customWidth="1"/>
    <col min="13276" max="13276" width="3.7109375" customWidth="1"/>
    <col min="13277" max="13277" width="27.85546875" customWidth="1"/>
    <col min="13278" max="13278" width="3.7109375" customWidth="1"/>
    <col min="13279" max="13318" width="0" hidden="1" customWidth="1"/>
    <col min="13319" max="13319" width="10.28515625" customWidth="1"/>
    <col min="13321" max="13321" width="12.5703125" customWidth="1"/>
    <col min="13325" max="13325" width="10.7109375" customWidth="1"/>
    <col min="13532" max="13532" width="3.7109375" customWidth="1"/>
    <col min="13533" max="13533" width="27.85546875" customWidth="1"/>
    <col min="13534" max="13534" width="3.7109375" customWidth="1"/>
    <col min="13535" max="13574" width="0" hidden="1" customWidth="1"/>
    <col min="13575" max="13575" width="10.28515625" customWidth="1"/>
    <col min="13577" max="13577" width="12.5703125" customWidth="1"/>
    <col min="13581" max="13581" width="10.7109375" customWidth="1"/>
    <col min="13788" max="13788" width="3.7109375" customWidth="1"/>
    <col min="13789" max="13789" width="27.85546875" customWidth="1"/>
    <col min="13790" max="13790" width="3.7109375" customWidth="1"/>
    <col min="13791" max="13830" width="0" hidden="1" customWidth="1"/>
    <col min="13831" max="13831" width="10.28515625" customWidth="1"/>
    <col min="13833" max="13833" width="12.5703125" customWidth="1"/>
    <col min="13837" max="13837" width="10.7109375" customWidth="1"/>
    <col min="14044" max="14044" width="3.7109375" customWidth="1"/>
    <col min="14045" max="14045" width="27.85546875" customWidth="1"/>
    <col min="14046" max="14046" width="3.7109375" customWidth="1"/>
    <col min="14047" max="14086" width="0" hidden="1" customWidth="1"/>
    <col min="14087" max="14087" width="10.28515625" customWidth="1"/>
    <col min="14089" max="14089" width="12.5703125" customWidth="1"/>
    <col min="14093" max="14093" width="10.7109375" customWidth="1"/>
    <col min="14300" max="14300" width="3.7109375" customWidth="1"/>
    <col min="14301" max="14301" width="27.85546875" customWidth="1"/>
    <col min="14302" max="14302" width="3.7109375" customWidth="1"/>
    <col min="14303" max="14342" width="0" hidden="1" customWidth="1"/>
    <col min="14343" max="14343" width="10.28515625" customWidth="1"/>
    <col min="14345" max="14345" width="12.5703125" customWidth="1"/>
    <col min="14349" max="14349" width="10.7109375" customWidth="1"/>
    <col min="14556" max="14556" width="3.7109375" customWidth="1"/>
    <col min="14557" max="14557" width="27.85546875" customWidth="1"/>
    <col min="14558" max="14558" width="3.7109375" customWidth="1"/>
    <col min="14559" max="14598" width="0" hidden="1" customWidth="1"/>
    <col min="14599" max="14599" width="10.28515625" customWidth="1"/>
    <col min="14601" max="14601" width="12.5703125" customWidth="1"/>
    <col min="14605" max="14605" width="10.7109375" customWidth="1"/>
    <col min="14812" max="14812" width="3.7109375" customWidth="1"/>
    <col min="14813" max="14813" width="27.85546875" customWidth="1"/>
    <col min="14814" max="14814" width="3.7109375" customWidth="1"/>
    <col min="14815" max="14854" width="0" hidden="1" customWidth="1"/>
    <col min="14855" max="14855" width="10.28515625" customWidth="1"/>
    <col min="14857" max="14857" width="12.5703125" customWidth="1"/>
    <col min="14861" max="14861" width="10.7109375" customWidth="1"/>
    <col min="15068" max="15068" width="3.7109375" customWidth="1"/>
    <col min="15069" max="15069" width="27.85546875" customWidth="1"/>
    <col min="15070" max="15070" width="3.7109375" customWidth="1"/>
    <col min="15071" max="15110" width="0" hidden="1" customWidth="1"/>
    <col min="15111" max="15111" width="10.28515625" customWidth="1"/>
    <col min="15113" max="15113" width="12.5703125" customWidth="1"/>
    <col min="15117" max="15117" width="10.7109375" customWidth="1"/>
    <col min="15324" max="15324" width="3.7109375" customWidth="1"/>
    <col min="15325" max="15325" width="27.85546875" customWidth="1"/>
    <col min="15326" max="15326" width="3.7109375" customWidth="1"/>
    <col min="15327" max="15366" width="0" hidden="1" customWidth="1"/>
    <col min="15367" max="15367" width="10.28515625" customWidth="1"/>
    <col min="15369" max="15369" width="12.5703125" customWidth="1"/>
    <col min="15373" max="15373" width="10.7109375" customWidth="1"/>
    <col min="15580" max="15580" width="3.7109375" customWidth="1"/>
    <col min="15581" max="15581" width="27.85546875" customWidth="1"/>
    <col min="15582" max="15582" width="3.7109375" customWidth="1"/>
    <col min="15583" max="15622" width="0" hidden="1" customWidth="1"/>
    <col min="15623" max="15623" width="10.28515625" customWidth="1"/>
    <col min="15625" max="15625" width="12.5703125" customWidth="1"/>
    <col min="15629" max="15629" width="10.7109375" customWidth="1"/>
    <col min="15836" max="15836" width="3.7109375" customWidth="1"/>
    <col min="15837" max="15837" width="27.85546875" customWidth="1"/>
    <col min="15838" max="15838" width="3.7109375" customWidth="1"/>
    <col min="15839" max="15878" width="0" hidden="1" customWidth="1"/>
    <col min="15879" max="15879" width="10.28515625" customWidth="1"/>
    <col min="15881" max="15881" width="12.5703125" customWidth="1"/>
    <col min="15885" max="15885" width="10.7109375" customWidth="1"/>
    <col min="16092" max="16092" width="3.7109375" customWidth="1"/>
    <col min="16093" max="16093" width="27.85546875" customWidth="1"/>
    <col min="16094" max="16094" width="3.7109375" customWidth="1"/>
    <col min="16095" max="16134" width="0" hidden="1" customWidth="1"/>
    <col min="16135" max="16135" width="10.28515625" customWidth="1"/>
    <col min="16137" max="16137" width="12.5703125" customWidth="1"/>
    <col min="16141" max="16141" width="10.7109375" customWidth="1"/>
  </cols>
  <sheetData>
    <row r="1" spans="1:16" ht="19.5" customHeight="1" x14ac:dyDescent="0.2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6" ht="16.5" customHeight="1" x14ac:dyDescent="0.25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</row>
    <row r="3" spans="1:16" ht="0.75" customHeight="1" x14ac:dyDescent="0.25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</row>
    <row r="4" spans="1:16" ht="17.25" hidden="1" customHeight="1" x14ac:dyDescent="0.25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</row>
    <row r="5" spans="1:16" ht="16.5" hidden="1" customHeight="1" x14ac:dyDescent="0.25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</row>
    <row r="6" spans="1:16" ht="18.75" hidden="1" customHeight="1" x14ac:dyDescent="0.25">
      <c r="A6" s="129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1:16" ht="20.25" customHeight="1" x14ac:dyDescent="0.25">
      <c r="A7" s="1" t="s">
        <v>1</v>
      </c>
      <c r="B7" s="2" t="s">
        <v>2</v>
      </c>
      <c r="C7" s="3" t="s">
        <v>3</v>
      </c>
      <c r="D7" s="133" t="s">
        <v>4</v>
      </c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25"/>
    </row>
    <row r="8" spans="1:16" ht="14.25" customHeight="1" x14ac:dyDescent="0.25">
      <c r="A8" s="1"/>
      <c r="B8" s="2"/>
      <c r="C8" s="3"/>
      <c r="D8" s="130" t="s">
        <v>127</v>
      </c>
      <c r="E8" s="131"/>
      <c r="F8" s="131"/>
      <c r="G8" s="131"/>
      <c r="H8" s="131"/>
      <c r="I8" s="131"/>
      <c r="J8" s="131"/>
      <c r="K8" s="131"/>
      <c r="L8" s="131"/>
      <c r="M8" s="132"/>
      <c r="N8" s="91"/>
      <c r="O8" s="126" t="s">
        <v>114</v>
      </c>
      <c r="P8" s="126" t="s">
        <v>165</v>
      </c>
    </row>
    <row r="9" spans="1:16" s="7" customFormat="1" ht="45.75" customHeight="1" x14ac:dyDescent="0.25">
      <c r="A9" s="4"/>
      <c r="B9" s="5" t="s">
        <v>7</v>
      </c>
      <c r="C9" s="6"/>
      <c r="D9" s="118" t="s">
        <v>112</v>
      </c>
      <c r="E9" s="116" t="s">
        <v>174</v>
      </c>
      <c r="F9" s="134" t="s">
        <v>113</v>
      </c>
      <c r="G9" s="135"/>
      <c r="H9" s="117" t="s">
        <v>115</v>
      </c>
      <c r="I9" s="117" t="s">
        <v>187</v>
      </c>
      <c r="J9" s="52" t="s">
        <v>116</v>
      </c>
      <c r="K9" s="134" t="s">
        <v>117</v>
      </c>
      <c r="L9" s="135"/>
      <c r="M9" s="136" t="s">
        <v>118</v>
      </c>
      <c r="N9" s="136"/>
      <c r="O9" s="127"/>
      <c r="P9" s="127"/>
    </row>
    <row r="10" spans="1:16" s="12" customFormat="1" ht="18" customHeight="1" x14ac:dyDescent="0.25">
      <c r="A10" s="8"/>
      <c r="B10" s="9" t="s">
        <v>12</v>
      </c>
      <c r="C10" s="10"/>
      <c r="D10" s="11" t="s">
        <v>155</v>
      </c>
      <c r="E10" s="11" t="s">
        <v>156</v>
      </c>
      <c r="F10" s="11" t="s">
        <v>155</v>
      </c>
      <c r="G10" s="11" t="s">
        <v>156</v>
      </c>
      <c r="H10" s="11" t="s">
        <v>155</v>
      </c>
      <c r="I10" s="11" t="s">
        <v>156</v>
      </c>
      <c r="J10" s="121" t="s">
        <v>186</v>
      </c>
      <c r="K10" s="11" t="s">
        <v>155</v>
      </c>
      <c r="L10" s="11" t="s">
        <v>156</v>
      </c>
      <c r="M10" s="11" t="s">
        <v>155</v>
      </c>
      <c r="N10" s="11" t="s">
        <v>156</v>
      </c>
      <c r="O10" s="53">
        <v>1</v>
      </c>
      <c r="P10" s="86">
        <v>1</v>
      </c>
    </row>
    <row r="11" spans="1:16" s="61" customFormat="1" ht="18" customHeight="1" x14ac:dyDescent="0.25">
      <c r="A11" s="13"/>
      <c r="B11" s="14" t="s">
        <v>13</v>
      </c>
      <c r="C11" s="15"/>
      <c r="D11" s="59" t="s">
        <v>119</v>
      </c>
      <c r="E11" s="59" t="s">
        <v>157</v>
      </c>
      <c r="F11" s="59" t="s">
        <v>120</v>
      </c>
      <c r="G11" s="59" t="s">
        <v>15</v>
      </c>
      <c r="H11" s="59" t="s">
        <v>16</v>
      </c>
      <c r="I11" s="59" t="s">
        <v>151</v>
      </c>
      <c r="J11" s="59" t="s">
        <v>14</v>
      </c>
      <c r="K11" s="59" t="s">
        <v>121</v>
      </c>
      <c r="L11" s="59" t="s">
        <v>121</v>
      </c>
      <c r="M11" s="59" t="s">
        <v>17</v>
      </c>
      <c r="N11" s="59" t="s">
        <v>17</v>
      </c>
      <c r="O11" s="60"/>
      <c r="P11" s="93"/>
    </row>
    <row r="12" spans="1:16" s="66" customFormat="1" ht="18" customHeight="1" x14ac:dyDescent="0.25">
      <c r="A12" s="8"/>
      <c r="B12" s="19" t="s">
        <v>19</v>
      </c>
      <c r="C12" s="20"/>
      <c r="D12" s="62"/>
      <c r="E12" s="62"/>
      <c r="F12" s="63"/>
      <c r="G12" s="92"/>
      <c r="H12" s="63"/>
      <c r="I12" s="63"/>
      <c r="J12" s="64"/>
      <c r="K12" s="63"/>
      <c r="L12" s="63"/>
      <c r="M12" s="63"/>
      <c r="N12" s="63"/>
      <c r="O12" s="65"/>
      <c r="P12" s="73"/>
    </row>
    <row r="13" spans="1:16" s="66" customFormat="1" ht="18" customHeight="1" x14ac:dyDescent="0.25">
      <c r="A13" s="26">
        <v>1</v>
      </c>
      <c r="B13" s="27" t="s">
        <v>20</v>
      </c>
      <c r="C13" s="28" t="s">
        <v>21</v>
      </c>
      <c r="D13" s="67"/>
      <c r="E13" s="67"/>
      <c r="F13" s="67"/>
      <c r="G13" s="68"/>
      <c r="H13" s="68"/>
      <c r="I13" s="68"/>
      <c r="J13" s="69"/>
      <c r="K13" s="67"/>
      <c r="L13" s="67"/>
      <c r="M13" s="67"/>
      <c r="N13" s="67"/>
      <c r="O13" s="70">
        <f t="shared" ref="O13:O44" si="0">(D13+F13+H13+J13+K13+M13)*$O$10</f>
        <v>0</v>
      </c>
      <c r="P13" s="94">
        <f t="shared" ref="P13:P44" si="1">(E13+G13+I13+J13+L13+N13)*$P$10</f>
        <v>0</v>
      </c>
    </row>
    <row r="14" spans="1:16" s="66" customFormat="1" ht="18" customHeight="1" x14ac:dyDescent="0.25">
      <c r="A14" s="26">
        <v>2</v>
      </c>
      <c r="B14" s="32" t="s">
        <v>22</v>
      </c>
      <c r="C14" s="33" t="s">
        <v>21</v>
      </c>
      <c r="D14" s="67"/>
      <c r="E14" s="67"/>
      <c r="F14" s="67">
        <v>1.44E-2</v>
      </c>
      <c r="G14" s="68">
        <f>F14*1.25</f>
        <v>1.7999999999999999E-2</v>
      </c>
      <c r="H14" s="67"/>
      <c r="I14" s="67"/>
      <c r="J14" s="69"/>
      <c r="K14" s="67"/>
      <c r="L14" s="67"/>
      <c r="M14" s="67">
        <v>0.03</v>
      </c>
      <c r="N14" s="67">
        <v>0.03</v>
      </c>
      <c r="O14" s="70">
        <f t="shared" si="0"/>
        <v>4.4399999999999995E-2</v>
      </c>
      <c r="P14" s="94">
        <f t="shared" si="1"/>
        <v>4.8000000000000001E-2</v>
      </c>
    </row>
    <row r="15" spans="1:16" s="66" customFormat="1" ht="18" customHeight="1" x14ac:dyDescent="0.25">
      <c r="A15" s="26">
        <v>3</v>
      </c>
      <c r="B15" s="27" t="s">
        <v>23</v>
      </c>
      <c r="C15" s="28" t="s">
        <v>21</v>
      </c>
      <c r="D15" s="67"/>
      <c r="E15" s="67"/>
      <c r="F15" s="67"/>
      <c r="G15" s="68"/>
      <c r="H15" s="67"/>
      <c r="I15" s="67"/>
      <c r="J15" s="69"/>
      <c r="K15" s="67">
        <v>0.02</v>
      </c>
      <c r="L15" s="67">
        <v>0.02</v>
      </c>
      <c r="M15" s="67"/>
      <c r="N15" s="67"/>
      <c r="O15" s="70">
        <f t="shared" si="0"/>
        <v>0.02</v>
      </c>
      <c r="P15" s="94">
        <f t="shared" si="1"/>
        <v>0.02</v>
      </c>
    </row>
    <row r="16" spans="1:16" s="66" customFormat="1" ht="18" customHeight="1" x14ac:dyDescent="0.25">
      <c r="A16" s="26">
        <v>4</v>
      </c>
      <c r="B16" s="27" t="s">
        <v>24</v>
      </c>
      <c r="C16" s="28" t="s">
        <v>21</v>
      </c>
      <c r="D16" s="67"/>
      <c r="E16" s="67"/>
      <c r="F16" s="67">
        <v>8.0000000000000002E-3</v>
      </c>
      <c r="G16" s="68">
        <f>F16*1.25</f>
        <v>0.01</v>
      </c>
      <c r="H16" s="67"/>
      <c r="I16" s="67"/>
      <c r="J16" s="69"/>
      <c r="K16" s="67"/>
      <c r="L16" s="67"/>
      <c r="M16" s="67"/>
      <c r="N16" s="67"/>
      <c r="O16" s="70">
        <f t="shared" si="0"/>
        <v>8.0000000000000002E-3</v>
      </c>
      <c r="P16" s="94">
        <f t="shared" si="1"/>
        <v>0.01</v>
      </c>
    </row>
    <row r="17" spans="1:16" s="66" customFormat="1" ht="18" customHeight="1" x14ac:dyDescent="0.25">
      <c r="A17" s="8"/>
      <c r="B17" s="19" t="s">
        <v>25</v>
      </c>
      <c r="C17" s="20"/>
      <c r="D17" s="62"/>
      <c r="E17" s="62"/>
      <c r="F17" s="63"/>
      <c r="G17" s="92"/>
      <c r="H17" s="63"/>
      <c r="I17" s="63"/>
      <c r="J17" s="69"/>
      <c r="K17" s="63"/>
      <c r="L17" s="63"/>
      <c r="M17" s="63"/>
      <c r="N17" s="63"/>
      <c r="O17" s="70">
        <f t="shared" si="0"/>
        <v>0</v>
      </c>
      <c r="P17" s="94">
        <f t="shared" si="1"/>
        <v>0</v>
      </c>
    </row>
    <row r="18" spans="1:16" s="66" customFormat="1" ht="18" customHeight="1" x14ac:dyDescent="0.25">
      <c r="A18" s="26">
        <v>5</v>
      </c>
      <c r="B18" s="32" t="s">
        <v>26</v>
      </c>
      <c r="C18" s="33" t="s">
        <v>21</v>
      </c>
      <c r="D18" s="67"/>
      <c r="E18" s="67"/>
      <c r="F18" s="67">
        <v>6.2E-2</v>
      </c>
      <c r="G18" s="68">
        <f>F18*1.25</f>
        <v>7.7499999999999999E-2</v>
      </c>
      <c r="H18" s="67"/>
      <c r="I18" s="67"/>
      <c r="J18" s="69"/>
      <c r="K18" s="67"/>
      <c r="L18" s="67"/>
      <c r="M18" s="67"/>
      <c r="N18" s="67"/>
      <c r="O18" s="70">
        <f t="shared" si="0"/>
        <v>6.2E-2</v>
      </c>
      <c r="P18" s="94">
        <f t="shared" si="1"/>
        <v>7.7499999999999999E-2</v>
      </c>
    </row>
    <row r="19" spans="1:16" s="66" customFormat="1" ht="18" customHeight="1" x14ac:dyDescent="0.25">
      <c r="A19" s="26">
        <v>6</v>
      </c>
      <c r="B19" s="27" t="s">
        <v>27</v>
      </c>
      <c r="C19" s="28" t="s">
        <v>21</v>
      </c>
      <c r="D19" s="67"/>
      <c r="E19" s="67"/>
      <c r="F19" s="67"/>
      <c r="G19" s="68"/>
      <c r="H19" s="67"/>
      <c r="I19" s="67"/>
      <c r="J19" s="69"/>
      <c r="K19" s="67"/>
      <c r="L19" s="67"/>
      <c r="M19" s="67"/>
      <c r="N19" s="67"/>
      <c r="O19" s="70">
        <f t="shared" si="0"/>
        <v>0</v>
      </c>
      <c r="P19" s="94">
        <f t="shared" si="1"/>
        <v>0</v>
      </c>
    </row>
    <row r="20" spans="1:16" s="66" customFormat="1" ht="18" customHeight="1" x14ac:dyDescent="0.25">
      <c r="A20" s="26">
        <v>7</v>
      </c>
      <c r="B20" s="27" t="s">
        <v>28</v>
      </c>
      <c r="C20" s="28" t="s">
        <v>21</v>
      </c>
      <c r="D20" s="67"/>
      <c r="E20" s="67"/>
      <c r="F20" s="67"/>
      <c r="G20" s="68"/>
      <c r="H20" s="67"/>
      <c r="I20" s="67"/>
      <c r="J20" s="69"/>
      <c r="K20" s="67"/>
      <c r="L20" s="67"/>
      <c r="M20" s="67"/>
      <c r="N20" s="67"/>
      <c r="O20" s="70">
        <f t="shared" si="0"/>
        <v>0</v>
      </c>
      <c r="P20" s="94">
        <f t="shared" si="1"/>
        <v>0</v>
      </c>
    </row>
    <row r="21" spans="1:16" s="66" customFormat="1" ht="18" customHeight="1" x14ac:dyDescent="0.25">
      <c r="A21" s="26">
        <v>8</v>
      </c>
      <c r="B21" s="32" t="s">
        <v>29</v>
      </c>
      <c r="C21" s="33" t="s">
        <v>21</v>
      </c>
      <c r="D21" s="67"/>
      <c r="E21" s="67"/>
      <c r="F21" s="67"/>
      <c r="G21" s="68"/>
      <c r="H21" s="67"/>
      <c r="I21" s="67"/>
      <c r="J21" s="69"/>
      <c r="K21" s="67"/>
      <c r="L21" s="67"/>
      <c r="M21" s="67"/>
      <c r="N21" s="67"/>
      <c r="O21" s="70">
        <f t="shared" si="0"/>
        <v>0</v>
      </c>
      <c r="P21" s="94">
        <f t="shared" si="1"/>
        <v>0</v>
      </c>
    </row>
    <row r="22" spans="1:16" s="66" customFormat="1" ht="18" customHeight="1" x14ac:dyDescent="0.25">
      <c r="A22" s="26">
        <v>9</v>
      </c>
      <c r="B22" s="27" t="s">
        <v>30</v>
      </c>
      <c r="C22" s="28" t="s">
        <v>21</v>
      </c>
      <c r="D22" s="67"/>
      <c r="E22" s="67"/>
      <c r="F22" s="67"/>
      <c r="G22" s="68"/>
      <c r="H22" s="67"/>
      <c r="I22" s="67"/>
      <c r="J22" s="69"/>
      <c r="K22" s="67"/>
      <c r="L22" s="67"/>
      <c r="M22" s="67"/>
      <c r="N22" s="67"/>
      <c r="O22" s="70">
        <f t="shared" si="0"/>
        <v>0</v>
      </c>
      <c r="P22" s="94">
        <f t="shared" si="1"/>
        <v>0</v>
      </c>
    </row>
    <row r="23" spans="1:16" s="66" customFormat="1" ht="18" customHeight="1" x14ac:dyDescent="0.25">
      <c r="A23" s="26">
        <v>10</v>
      </c>
      <c r="B23" s="36" t="s">
        <v>31</v>
      </c>
      <c r="C23" s="37" t="s">
        <v>21</v>
      </c>
      <c r="D23" s="67"/>
      <c r="E23" s="67"/>
      <c r="F23" s="67"/>
      <c r="G23" s="68"/>
      <c r="H23" s="67"/>
      <c r="I23" s="67"/>
      <c r="J23" s="69"/>
      <c r="K23" s="67"/>
      <c r="L23" s="67"/>
      <c r="M23" s="67"/>
      <c r="N23" s="67"/>
      <c r="O23" s="70">
        <f t="shared" si="0"/>
        <v>0</v>
      </c>
      <c r="P23" s="94">
        <f t="shared" si="1"/>
        <v>0</v>
      </c>
    </row>
    <row r="24" spans="1:16" s="66" customFormat="1" ht="27.75" customHeight="1" x14ac:dyDescent="0.25">
      <c r="A24" s="26">
        <v>11</v>
      </c>
      <c r="B24" s="54" t="s">
        <v>158</v>
      </c>
      <c r="C24" s="37" t="s">
        <v>105</v>
      </c>
      <c r="D24" s="67"/>
      <c r="E24" s="67"/>
      <c r="F24" s="67"/>
      <c r="G24" s="68"/>
      <c r="H24" s="67"/>
      <c r="I24" s="67"/>
      <c r="J24" s="69"/>
      <c r="K24" s="67"/>
      <c r="L24" s="67"/>
      <c r="M24" s="67"/>
      <c r="N24" s="67"/>
      <c r="O24" s="70">
        <f t="shared" si="0"/>
        <v>0</v>
      </c>
      <c r="P24" s="94">
        <f t="shared" si="1"/>
        <v>0</v>
      </c>
    </row>
    <row r="25" spans="1:16" s="66" customFormat="1" ht="27.75" customHeight="1" x14ac:dyDescent="0.25">
      <c r="A25" s="26">
        <v>12</v>
      </c>
      <c r="B25" s="54" t="s">
        <v>159</v>
      </c>
      <c r="C25" s="37" t="s">
        <v>105</v>
      </c>
      <c r="D25" s="67"/>
      <c r="E25" s="67"/>
      <c r="F25" s="67"/>
      <c r="G25" s="68"/>
      <c r="H25" s="67"/>
      <c r="I25" s="67"/>
      <c r="J25" s="69"/>
      <c r="K25" s="67"/>
      <c r="L25" s="67"/>
      <c r="M25" s="67"/>
      <c r="N25" s="67"/>
      <c r="O25" s="70">
        <f t="shared" si="0"/>
        <v>0</v>
      </c>
      <c r="P25" s="94">
        <f t="shared" si="1"/>
        <v>0</v>
      </c>
    </row>
    <row r="26" spans="1:16" s="66" customFormat="1" ht="18" customHeight="1" x14ac:dyDescent="0.25">
      <c r="A26" s="26">
        <v>13</v>
      </c>
      <c r="B26" s="54" t="s">
        <v>161</v>
      </c>
      <c r="C26" s="37" t="s">
        <v>105</v>
      </c>
      <c r="D26" s="67"/>
      <c r="E26" s="67"/>
      <c r="F26" s="67"/>
      <c r="G26" s="68"/>
      <c r="H26" s="67"/>
      <c r="I26" s="67"/>
      <c r="J26" s="69"/>
      <c r="K26" s="67"/>
      <c r="L26" s="67"/>
      <c r="M26" s="67"/>
      <c r="N26" s="67"/>
      <c r="O26" s="70">
        <f t="shared" si="0"/>
        <v>0</v>
      </c>
      <c r="P26" s="94">
        <f t="shared" si="1"/>
        <v>0</v>
      </c>
    </row>
    <row r="27" spans="1:16" s="66" customFormat="1" ht="18" customHeight="1" x14ac:dyDescent="0.25">
      <c r="A27" s="26">
        <v>14</v>
      </c>
      <c r="B27" s="54" t="s">
        <v>160</v>
      </c>
      <c r="C27" s="37" t="s">
        <v>105</v>
      </c>
      <c r="D27" s="67"/>
      <c r="E27" s="67"/>
      <c r="F27" s="67"/>
      <c r="G27" s="68"/>
      <c r="H27" s="67"/>
      <c r="I27" s="67"/>
      <c r="J27" s="69"/>
      <c r="K27" s="67"/>
      <c r="L27" s="67"/>
      <c r="M27" s="67"/>
      <c r="N27" s="67"/>
      <c r="O27" s="70">
        <f t="shared" si="0"/>
        <v>0</v>
      </c>
      <c r="P27" s="94">
        <f t="shared" si="1"/>
        <v>0</v>
      </c>
    </row>
    <row r="28" spans="1:16" s="66" customFormat="1" ht="18" customHeight="1" x14ac:dyDescent="0.25">
      <c r="A28" s="26">
        <v>15</v>
      </c>
      <c r="B28" s="54" t="s">
        <v>122</v>
      </c>
      <c r="C28" s="37" t="s">
        <v>21</v>
      </c>
      <c r="D28" s="67"/>
      <c r="E28" s="67"/>
      <c r="F28" s="67"/>
      <c r="G28" s="68"/>
      <c r="H28" s="67"/>
      <c r="I28" s="67"/>
      <c r="J28" s="69"/>
      <c r="K28" s="67"/>
      <c r="L28" s="67"/>
      <c r="M28" s="67"/>
      <c r="N28" s="67"/>
      <c r="O28" s="70">
        <f t="shared" si="0"/>
        <v>0</v>
      </c>
      <c r="P28" s="94">
        <f t="shared" si="1"/>
        <v>0</v>
      </c>
    </row>
    <row r="29" spans="1:16" s="66" customFormat="1" ht="18" customHeight="1" x14ac:dyDescent="0.25">
      <c r="A29" s="8"/>
      <c r="B29" s="19" t="s">
        <v>32</v>
      </c>
      <c r="C29" s="20"/>
      <c r="D29" s="67"/>
      <c r="E29" s="67"/>
      <c r="F29" s="67"/>
      <c r="G29" s="68"/>
      <c r="H29" s="67"/>
      <c r="I29" s="67"/>
      <c r="J29" s="69"/>
      <c r="K29" s="67"/>
      <c r="L29" s="67"/>
      <c r="M29" s="67"/>
      <c r="N29" s="67"/>
      <c r="O29" s="70">
        <f t="shared" si="0"/>
        <v>0</v>
      </c>
      <c r="P29" s="94">
        <f t="shared" si="1"/>
        <v>0</v>
      </c>
    </row>
    <row r="30" spans="1:16" s="66" customFormat="1" ht="18" customHeight="1" x14ac:dyDescent="0.25">
      <c r="A30" s="26">
        <v>16</v>
      </c>
      <c r="B30" s="32" t="s">
        <v>33</v>
      </c>
      <c r="C30" s="33" t="s">
        <v>21</v>
      </c>
      <c r="D30" s="67"/>
      <c r="E30" s="67"/>
      <c r="F30" s="67"/>
      <c r="G30" s="68"/>
      <c r="H30" s="67"/>
      <c r="I30" s="67"/>
      <c r="J30" s="69"/>
      <c r="K30" s="67"/>
      <c r="L30" s="67"/>
      <c r="M30" s="67"/>
      <c r="N30" s="67"/>
      <c r="O30" s="70">
        <f t="shared" si="0"/>
        <v>0</v>
      </c>
      <c r="P30" s="94">
        <f t="shared" si="1"/>
        <v>0</v>
      </c>
    </row>
    <row r="31" spans="1:16" s="66" customFormat="1" ht="18" customHeight="1" x14ac:dyDescent="0.25">
      <c r="A31" s="26">
        <v>17</v>
      </c>
      <c r="B31" s="32" t="s">
        <v>34</v>
      </c>
      <c r="C31" s="33" t="s">
        <v>21</v>
      </c>
      <c r="D31" s="67"/>
      <c r="E31" s="67"/>
      <c r="F31" s="67"/>
      <c r="G31" s="68"/>
      <c r="H31" s="67"/>
      <c r="I31" s="67"/>
      <c r="J31" s="69"/>
      <c r="K31" s="67"/>
      <c r="L31" s="67"/>
      <c r="M31" s="67"/>
      <c r="N31" s="67"/>
      <c r="O31" s="70">
        <f t="shared" si="0"/>
        <v>0</v>
      </c>
      <c r="P31" s="94">
        <f t="shared" si="1"/>
        <v>0</v>
      </c>
    </row>
    <row r="32" spans="1:16" s="66" customFormat="1" ht="18" customHeight="1" x14ac:dyDescent="0.25">
      <c r="A32" s="26">
        <v>18</v>
      </c>
      <c r="B32" s="55" t="s">
        <v>162</v>
      </c>
      <c r="C32" s="56" t="s">
        <v>105</v>
      </c>
      <c r="D32" s="67"/>
      <c r="E32" s="67"/>
      <c r="F32" s="67"/>
      <c r="G32" s="68"/>
      <c r="H32" s="67"/>
      <c r="I32" s="67"/>
      <c r="J32" s="69"/>
      <c r="K32" s="67"/>
      <c r="L32" s="67"/>
      <c r="M32" s="67"/>
      <c r="N32" s="67"/>
      <c r="O32" s="70">
        <f t="shared" si="0"/>
        <v>0</v>
      </c>
      <c r="P32" s="94">
        <f t="shared" si="1"/>
        <v>0</v>
      </c>
    </row>
    <row r="33" spans="1:16" s="66" customFormat="1" ht="18" customHeight="1" x14ac:dyDescent="0.25">
      <c r="A33" s="26">
        <v>19</v>
      </c>
      <c r="B33" s="55" t="s">
        <v>163</v>
      </c>
      <c r="C33" s="56" t="s">
        <v>105</v>
      </c>
      <c r="D33" s="67"/>
      <c r="E33" s="67"/>
      <c r="F33" s="67"/>
      <c r="G33" s="68"/>
      <c r="H33" s="67"/>
      <c r="I33" s="67"/>
      <c r="J33" s="69"/>
      <c r="K33" s="67"/>
      <c r="L33" s="67"/>
      <c r="M33" s="67"/>
      <c r="N33" s="67"/>
      <c r="O33" s="70">
        <f t="shared" si="0"/>
        <v>0</v>
      </c>
      <c r="P33" s="94">
        <f t="shared" si="1"/>
        <v>0</v>
      </c>
    </row>
    <row r="34" spans="1:16" s="66" customFormat="1" ht="18" customHeight="1" x14ac:dyDescent="0.25">
      <c r="A34" s="8"/>
      <c r="B34" s="19" t="s">
        <v>35</v>
      </c>
      <c r="C34" s="20"/>
      <c r="D34" s="62"/>
      <c r="E34" s="62"/>
      <c r="F34" s="63"/>
      <c r="G34" s="92"/>
      <c r="H34" s="63"/>
      <c r="I34" s="63"/>
      <c r="J34" s="69"/>
      <c r="K34" s="63"/>
      <c r="L34" s="63"/>
      <c r="M34" s="63"/>
      <c r="N34" s="63"/>
      <c r="O34" s="70">
        <f t="shared" si="0"/>
        <v>0</v>
      </c>
      <c r="P34" s="94">
        <f t="shared" si="1"/>
        <v>0</v>
      </c>
    </row>
    <row r="35" spans="1:16" s="66" customFormat="1" ht="18" customHeight="1" x14ac:dyDescent="0.25">
      <c r="A35" s="26">
        <v>20</v>
      </c>
      <c r="B35" s="27" t="s">
        <v>36</v>
      </c>
      <c r="C35" s="28" t="s">
        <v>21</v>
      </c>
      <c r="D35" s="67"/>
      <c r="E35" s="67"/>
      <c r="F35" s="67"/>
      <c r="G35" s="68"/>
      <c r="H35" s="67"/>
      <c r="I35" s="67"/>
      <c r="J35" s="69"/>
      <c r="K35" s="67"/>
      <c r="L35" s="67"/>
      <c r="M35" s="67"/>
      <c r="N35" s="67"/>
      <c r="O35" s="70">
        <f t="shared" si="0"/>
        <v>0</v>
      </c>
      <c r="P35" s="94">
        <f t="shared" si="1"/>
        <v>0</v>
      </c>
    </row>
    <row r="36" spans="1:16" s="66" customFormat="1" ht="18" customHeight="1" x14ac:dyDescent="0.25">
      <c r="A36" s="26">
        <v>21</v>
      </c>
      <c r="B36" s="32" t="s">
        <v>37</v>
      </c>
      <c r="C36" s="33" t="s">
        <v>21</v>
      </c>
      <c r="D36" s="67"/>
      <c r="E36" s="67"/>
      <c r="F36" s="67"/>
      <c r="G36" s="68"/>
      <c r="H36" s="67"/>
      <c r="I36" s="67"/>
      <c r="J36" s="69"/>
      <c r="K36" s="67"/>
      <c r="L36" s="67"/>
      <c r="M36" s="67"/>
      <c r="N36" s="67"/>
      <c r="O36" s="70">
        <f t="shared" si="0"/>
        <v>0</v>
      </c>
      <c r="P36" s="94">
        <f t="shared" si="1"/>
        <v>0</v>
      </c>
    </row>
    <row r="37" spans="1:16" s="66" customFormat="1" ht="18" customHeight="1" x14ac:dyDescent="0.25">
      <c r="A37" s="26">
        <v>22</v>
      </c>
      <c r="B37" s="32" t="s">
        <v>38</v>
      </c>
      <c r="C37" s="33" t="s">
        <v>21</v>
      </c>
      <c r="D37" s="67"/>
      <c r="E37" s="67"/>
      <c r="F37" s="67"/>
      <c r="G37" s="68"/>
      <c r="H37" s="67"/>
      <c r="I37" s="67"/>
      <c r="J37" s="69"/>
      <c r="K37" s="67"/>
      <c r="L37" s="67"/>
      <c r="M37" s="67"/>
      <c r="N37" s="67"/>
      <c r="O37" s="70">
        <f t="shared" si="0"/>
        <v>0</v>
      </c>
      <c r="P37" s="94">
        <f t="shared" si="1"/>
        <v>0</v>
      </c>
    </row>
    <row r="38" spans="1:16" s="66" customFormat="1" ht="18" customHeight="1" x14ac:dyDescent="0.25">
      <c r="A38" s="26">
        <v>23</v>
      </c>
      <c r="B38" s="32" t="s">
        <v>39</v>
      </c>
      <c r="C38" s="33" t="s">
        <v>21</v>
      </c>
      <c r="D38" s="67"/>
      <c r="E38" s="67"/>
      <c r="F38" s="67"/>
      <c r="G38" s="68"/>
      <c r="H38" s="67">
        <v>7.0999999999999994E-2</v>
      </c>
      <c r="I38" s="67"/>
      <c r="J38" s="69"/>
      <c r="K38" s="67"/>
      <c r="L38" s="67"/>
      <c r="M38" s="67"/>
      <c r="N38" s="67"/>
      <c r="O38" s="70">
        <f t="shared" si="0"/>
        <v>7.0999999999999994E-2</v>
      </c>
      <c r="P38" s="94">
        <f t="shared" si="1"/>
        <v>0</v>
      </c>
    </row>
    <row r="39" spans="1:16" s="66" customFormat="1" ht="18" customHeight="1" x14ac:dyDescent="0.25">
      <c r="A39" s="26">
        <v>24</v>
      </c>
      <c r="B39" s="27" t="s">
        <v>40</v>
      </c>
      <c r="C39" s="28" t="s">
        <v>21</v>
      </c>
      <c r="D39" s="67"/>
      <c r="E39" s="67"/>
      <c r="F39" s="67"/>
      <c r="G39" s="68"/>
      <c r="H39" s="67"/>
      <c r="I39" s="67"/>
      <c r="J39" s="69"/>
      <c r="K39" s="67"/>
      <c r="L39" s="67"/>
      <c r="M39" s="67"/>
      <c r="N39" s="67"/>
      <c r="O39" s="70">
        <f t="shared" si="0"/>
        <v>0</v>
      </c>
      <c r="P39" s="94">
        <f t="shared" si="1"/>
        <v>0</v>
      </c>
    </row>
    <row r="40" spans="1:16" s="66" customFormat="1" ht="18" customHeight="1" x14ac:dyDescent="0.25">
      <c r="A40" s="26">
        <v>25</v>
      </c>
      <c r="B40" s="27" t="s">
        <v>41</v>
      </c>
      <c r="C40" s="28" t="s">
        <v>21</v>
      </c>
      <c r="D40" s="67"/>
      <c r="E40" s="67"/>
      <c r="F40" s="67"/>
      <c r="G40" s="68"/>
      <c r="H40" s="67"/>
      <c r="I40" s="67"/>
      <c r="J40" s="69"/>
      <c r="K40" s="67"/>
      <c r="L40" s="67"/>
      <c r="M40" s="67"/>
      <c r="N40" s="67"/>
      <c r="O40" s="70">
        <f t="shared" si="0"/>
        <v>0</v>
      </c>
      <c r="P40" s="94">
        <f t="shared" si="1"/>
        <v>0</v>
      </c>
    </row>
    <row r="41" spans="1:16" s="66" customFormat="1" ht="18" customHeight="1" x14ac:dyDescent="0.25">
      <c r="A41" s="26">
        <v>26</v>
      </c>
      <c r="B41" s="27" t="s">
        <v>42</v>
      </c>
      <c r="C41" s="28" t="s">
        <v>21</v>
      </c>
      <c r="D41" s="67"/>
      <c r="E41" s="67"/>
      <c r="F41" s="67"/>
      <c r="G41" s="68"/>
      <c r="H41" s="67"/>
      <c r="I41" s="67"/>
      <c r="J41" s="69"/>
      <c r="K41" s="67"/>
      <c r="L41" s="67"/>
      <c r="M41" s="67"/>
      <c r="N41" s="67"/>
      <c r="O41" s="70">
        <f t="shared" si="0"/>
        <v>0</v>
      </c>
      <c r="P41" s="94">
        <f t="shared" si="1"/>
        <v>0</v>
      </c>
    </row>
    <row r="42" spans="1:16" s="66" customFormat="1" ht="18" customHeight="1" x14ac:dyDescent="0.25">
      <c r="A42" s="26">
        <v>27</v>
      </c>
      <c r="B42" s="27" t="s">
        <v>43</v>
      </c>
      <c r="C42" s="28" t="s">
        <v>21</v>
      </c>
      <c r="D42" s="67"/>
      <c r="E42" s="67"/>
      <c r="F42" s="67"/>
      <c r="G42" s="68"/>
      <c r="H42" s="67"/>
      <c r="I42" s="67">
        <v>5.1999999999999998E-2</v>
      </c>
      <c r="J42" s="69"/>
      <c r="K42" s="67"/>
      <c r="L42" s="67"/>
      <c r="M42" s="67"/>
      <c r="N42" s="67"/>
      <c r="O42" s="70">
        <f t="shared" si="0"/>
        <v>0</v>
      </c>
      <c r="P42" s="94">
        <f t="shared" si="1"/>
        <v>5.1999999999999998E-2</v>
      </c>
    </row>
    <row r="43" spans="1:16" s="66" customFormat="1" ht="18" customHeight="1" x14ac:dyDescent="0.25">
      <c r="A43" s="26">
        <v>28</v>
      </c>
      <c r="B43" s="27" t="s">
        <v>44</v>
      </c>
      <c r="C43" s="28" t="s">
        <v>21</v>
      </c>
      <c r="D43" s="67"/>
      <c r="E43" s="67"/>
      <c r="F43" s="67"/>
      <c r="G43" s="68"/>
      <c r="H43" s="67"/>
      <c r="I43" s="67"/>
      <c r="J43" s="69"/>
      <c r="K43" s="67"/>
      <c r="L43" s="67"/>
      <c r="M43" s="67"/>
      <c r="N43" s="67"/>
      <c r="O43" s="70">
        <f t="shared" si="0"/>
        <v>0</v>
      </c>
      <c r="P43" s="94">
        <f t="shared" si="1"/>
        <v>0</v>
      </c>
    </row>
    <row r="44" spans="1:16" s="66" customFormat="1" ht="18" customHeight="1" x14ac:dyDescent="0.25">
      <c r="A44" s="26">
        <v>29</v>
      </c>
      <c r="B44" s="27" t="s">
        <v>45</v>
      </c>
      <c r="C44" s="28" t="s">
        <v>21</v>
      </c>
      <c r="D44" s="67"/>
      <c r="E44" s="67"/>
      <c r="F44" s="67"/>
      <c r="G44" s="68"/>
      <c r="H44" s="67"/>
      <c r="I44" s="67"/>
      <c r="J44" s="69"/>
      <c r="K44" s="67"/>
      <c r="L44" s="67"/>
      <c r="M44" s="67"/>
      <c r="N44" s="67"/>
      <c r="O44" s="70">
        <f t="shared" si="0"/>
        <v>0</v>
      </c>
      <c r="P44" s="94">
        <f t="shared" si="1"/>
        <v>0</v>
      </c>
    </row>
    <row r="45" spans="1:16" s="66" customFormat="1" ht="18" customHeight="1" x14ac:dyDescent="0.25">
      <c r="A45" s="26">
        <v>30</v>
      </c>
      <c r="B45" s="27" t="s">
        <v>46</v>
      </c>
      <c r="C45" s="28" t="s">
        <v>21</v>
      </c>
      <c r="D45" s="67"/>
      <c r="E45" s="67"/>
      <c r="F45" s="67"/>
      <c r="G45" s="68"/>
      <c r="H45" s="67"/>
      <c r="I45" s="67"/>
      <c r="J45" s="69"/>
      <c r="K45" s="67"/>
      <c r="L45" s="67"/>
      <c r="M45" s="67"/>
      <c r="N45" s="67"/>
      <c r="O45" s="70">
        <f t="shared" ref="O45:O76" si="2">(D45+F45+H45+J45+K45+M45)*$O$10</f>
        <v>0</v>
      </c>
      <c r="P45" s="94">
        <f t="shared" ref="P45:P76" si="3">(E45+G45+I45+J45+L45+N45)*$P$10</f>
        <v>0</v>
      </c>
    </row>
    <row r="46" spans="1:16" s="66" customFormat="1" ht="18" customHeight="1" x14ac:dyDescent="0.25">
      <c r="A46" s="26">
        <v>31</v>
      </c>
      <c r="B46" s="32" t="s">
        <v>47</v>
      </c>
      <c r="C46" s="33" t="s">
        <v>21</v>
      </c>
      <c r="D46" s="67"/>
      <c r="E46" s="67"/>
      <c r="F46" s="67"/>
      <c r="G46" s="68"/>
      <c r="H46" s="67"/>
      <c r="I46" s="67"/>
      <c r="J46" s="69"/>
      <c r="K46" s="67"/>
      <c r="L46" s="67"/>
      <c r="M46" s="67"/>
      <c r="N46" s="67"/>
      <c r="O46" s="70">
        <f t="shared" si="2"/>
        <v>0</v>
      </c>
      <c r="P46" s="94">
        <f t="shared" si="3"/>
        <v>0</v>
      </c>
    </row>
    <row r="47" spans="1:16" s="66" customFormat="1" ht="18" customHeight="1" x14ac:dyDescent="0.25">
      <c r="A47" s="26">
        <v>32</v>
      </c>
      <c r="B47" s="27" t="s">
        <v>48</v>
      </c>
      <c r="C47" s="28" t="s">
        <v>21</v>
      </c>
      <c r="D47" s="67"/>
      <c r="E47" s="67"/>
      <c r="F47" s="67"/>
      <c r="G47" s="68"/>
      <c r="H47" s="67"/>
      <c r="I47" s="67"/>
      <c r="J47" s="69"/>
      <c r="K47" s="67"/>
      <c r="L47" s="67"/>
      <c r="M47" s="67"/>
      <c r="N47" s="67"/>
      <c r="O47" s="70">
        <f t="shared" si="2"/>
        <v>0</v>
      </c>
      <c r="P47" s="94">
        <f t="shared" si="3"/>
        <v>0</v>
      </c>
    </row>
    <row r="48" spans="1:16" s="66" customFormat="1" ht="18" customHeight="1" x14ac:dyDescent="0.25">
      <c r="A48" s="26">
        <v>33</v>
      </c>
      <c r="B48" s="27" t="s">
        <v>49</v>
      </c>
      <c r="C48" s="28" t="s">
        <v>21</v>
      </c>
      <c r="D48" s="67"/>
      <c r="E48" s="67"/>
      <c r="F48" s="71"/>
      <c r="G48" s="68"/>
      <c r="H48" s="67"/>
      <c r="I48" s="67"/>
      <c r="J48" s="69">
        <v>0.02</v>
      </c>
      <c r="K48" s="67"/>
      <c r="L48" s="67"/>
      <c r="M48" s="67"/>
      <c r="N48" s="67"/>
      <c r="O48" s="70">
        <f t="shared" si="2"/>
        <v>0.02</v>
      </c>
      <c r="P48" s="94">
        <f t="shared" si="3"/>
        <v>0.02</v>
      </c>
    </row>
    <row r="49" spans="1:16" s="66" customFormat="1" ht="18" customHeight="1" x14ac:dyDescent="0.25">
      <c r="A49" s="26">
        <v>34</v>
      </c>
      <c r="B49" s="27" t="s">
        <v>50</v>
      </c>
      <c r="C49" s="28" t="s">
        <v>21</v>
      </c>
      <c r="D49" s="67"/>
      <c r="E49" s="67"/>
      <c r="F49" s="67">
        <v>1.1999999999999999E-3</v>
      </c>
      <c r="G49" s="71">
        <f>F49*1.25</f>
        <v>1.4999999999999998E-3</v>
      </c>
      <c r="H49" s="67">
        <v>1.5E-3</v>
      </c>
      <c r="I49" s="67">
        <v>4.0000000000000002E-4</v>
      </c>
      <c r="J49" s="69"/>
      <c r="K49" s="67"/>
      <c r="L49" s="67"/>
      <c r="M49" s="67"/>
      <c r="N49" s="67"/>
      <c r="O49" s="70">
        <f t="shared" si="2"/>
        <v>2.7000000000000001E-3</v>
      </c>
      <c r="P49" s="94">
        <f t="shared" si="3"/>
        <v>1.8999999999999998E-3</v>
      </c>
    </row>
    <row r="50" spans="1:16" s="66" customFormat="1" ht="18" customHeight="1" x14ac:dyDescent="0.25">
      <c r="A50" s="26">
        <v>35</v>
      </c>
      <c r="B50" s="36" t="s">
        <v>51</v>
      </c>
      <c r="C50" s="37" t="s">
        <v>21</v>
      </c>
      <c r="D50" s="67"/>
      <c r="E50" s="67"/>
      <c r="F50" s="67"/>
      <c r="G50" s="68"/>
      <c r="H50" s="67"/>
      <c r="I50" s="67"/>
      <c r="J50" s="69"/>
      <c r="K50" s="67"/>
      <c r="L50" s="67"/>
      <c r="M50" s="67"/>
      <c r="N50" s="67"/>
      <c r="O50" s="70">
        <f t="shared" si="2"/>
        <v>0</v>
      </c>
      <c r="P50" s="94">
        <f t="shared" si="3"/>
        <v>0</v>
      </c>
    </row>
    <row r="51" spans="1:16" s="66" customFormat="1" ht="18" customHeight="1" x14ac:dyDescent="0.25">
      <c r="A51" s="8"/>
      <c r="B51" s="19" t="s">
        <v>52</v>
      </c>
      <c r="C51" s="20"/>
      <c r="D51" s="62"/>
      <c r="E51" s="62"/>
      <c r="F51" s="63"/>
      <c r="G51" s="92"/>
      <c r="H51" s="63"/>
      <c r="I51" s="63"/>
      <c r="J51" s="69"/>
      <c r="K51" s="63"/>
      <c r="L51" s="63"/>
      <c r="M51" s="63"/>
      <c r="N51" s="63"/>
      <c r="O51" s="70">
        <f t="shared" si="2"/>
        <v>0</v>
      </c>
      <c r="P51" s="94">
        <f t="shared" si="3"/>
        <v>0</v>
      </c>
    </row>
    <row r="52" spans="1:16" s="66" customFormat="1" ht="18" customHeight="1" x14ac:dyDescent="0.25">
      <c r="A52" s="26">
        <v>36</v>
      </c>
      <c r="B52" s="27" t="s">
        <v>53</v>
      </c>
      <c r="C52" s="28" t="s">
        <v>21</v>
      </c>
      <c r="D52" s="67"/>
      <c r="E52" s="67"/>
      <c r="F52" s="67">
        <v>5.0000000000000001E-3</v>
      </c>
      <c r="G52" s="68">
        <f>F52*1.25</f>
        <v>6.2500000000000003E-3</v>
      </c>
      <c r="H52" s="67"/>
      <c r="I52" s="67"/>
      <c r="J52" s="69"/>
      <c r="K52" s="67"/>
      <c r="L52" s="67"/>
      <c r="M52" s="67"/>
      <c r="N52" s="67"/>
      <c r="O52" s="70">
        <f t="shared" si="2"/>
        <v>5.0000000000000001E-3</v>
      </c>
      <c r="P52" s="94">
        <f t="shared" si="3"/>
        <v>6.2500000000000003E-3</v>
      </c>
    </row>
    <row r="53" spans="1:16" s="66" customFormat="1" ht="18" customHeight="1" x14ac:dyDescent="0.25">
      <c r="A53" s="26">
        <v>37</v>
      </c>
      <c r="B53" s="27" t="s">
        <v>54</v>
      </c>
      <c r="C53" s="28" t="s">
        <v>21</v>
      </c>
      <c r="D53" s="67"/>
      <c r="E53" s="67"/>
      <c r="F53" s="67"/>
      <c r="G53" s="68"/>
      <c r="H53" s="68">
        <v>5.0000000000000001E-3</v>
      </c>
      <c r="I53" s="68">
        <v>5.0000000000000001E-3</v>
      </c>
      <c r="J53" s="69"/>
      <c r="K53" s="67"/>
      <c r="L53" s="67"/>
      <c r="M53" s="67"/>
      <c r="N53" s="67"/>
      <c r="O53" s="70">
        <f t="shared" si="2"/>
        <v>5.0000000000000001E-3</v>
      </c>
      <c r="P53" s="94">
        <f t="shared" si="3"/>
        <v>5.0000000000000001E-3</v>
      </c>
    </row>
    <row r="54" spans="1:16" s="66" customFormat="1" ht="18" customHeight="1" x14ac:dyDescent="0.25">
      <c r="A54" s="26">
        <v>38</v>
      </c>
      <c r="B54" s="27" t="s">
        <v>55</v>
      </c>
      <c r="C54" s="28" t="s">
        <v>21</v>
      </c>
      <c r="D54" s="67"/>
      <c r="E54" s="67"/>
      <c r="F54" s="67"/>
      <c r="G54" s="68"/>
      <c r="H54" s="67"/>
      <c r="I54" s="67"/>
      <c r="J54" s="69"/>
      <c r="K54" s="67"/>
      <c r="L54" s="67"/>
      <c r="M54" s="67"/>
      <c r="N54" s="67"/>
      <c r="O54" s="70">
        <f t="shared" si="2"/>
        <v>0</v>
      </c>
      <c r="P54" s="94">
        <f t="shared" si="3"/>
        <v>0</v>
      </c>
    </row>
    <row r="55" spans="1:16" s="66" customFormat="1" ht="18" customHeight="1" x14ac:dyDescent="0.25">
      <c r="A55" s="8"/>
      <c r="B55" s="19" t="s">
        <v>56</v>
      </c>
      <c r="C55" s="9"/>
      <c r="D55" s="67"/>
      <c r="E55" s="67"/>
      <c r="F55" s="67"/>
      <c r="G55" s="68"/>
      <c r="H55" s="67"/>
      <c r="I55" s="67"/>
      <c r="J55" s="69"/>
      <c r="K55" s="67"/>
      <c r="L55" s="67"/>
      <c r="M55" s="67"/>
      <c r="N55" s="67"/>
      <c r="O55" s="70">
        <f t="shared" si="2"/>
        <v>0</v>
      </c>
      <c r="P55" s="94">
        <f t="shared" si="3"/>
        <v>0</v>
      </c>
    </row>
    <row r="56" spans="1:16" s="66" customFormat="1" ht="18" customHeight="1" x14ac:dyDescent="0.25">
      <c r="A56" s="26">
        <v>39</v>
      </c>
      <c r="B56" s="27" t="s">
        <v>57</v>
      </c>
      <c r="C56" s="28" t="s">
        <v>58</v>
      </c>
      <c r="D56" s="67"/>
      <c r="E56" s="67"/>
      <c r="F56" s="67"/>
      <c r="G56" s="68"/>
      <c r="H56" s="67"/>
      <c r="I56" s="67"/>
      <c r="J56" s="69">
        <v>0.1</v>
      </c>
      <c r="K56" s="67"/>
      <c r="L56" s="67"/>
      <c r="M56" s="67"/>
      <c r="N56" s="67"/>
      <c r="O56" s="70">
        <f t="shared" si="2"/>
        <v>0.1</v>
      </c>
      <c r="P56" s="94">
        <f t="shared" si="3"/>
        <v>0.1</v>
      </c>
    </row>
    <row r="57" spans="1:16" s="66" customFormat="1" ht="18" customHeight="1" x14ac:dyDescent="0.25">
      <c r="A57" s="26">
        <v>40</v>
      </c>
      <c r="B57" s="27" t="s">
        <v>59</v>
      </c>
      <c r="C57" s="28" t="s">
        <v>21</v>
      </c>
      <c r="D57" s="67"/>
      <c r="E57" s="67"/>
      <c r="F57" s="67"/>
      <c r="G57" s="68"/>
      <c r="H57" s="67"/>
      <c r="I57" s="67"/>
      <c r="J57" s="69"/>
      <c r="K57" s="67"/>
      <c r="L57" s="67"/>
      <c r="M57" s="67"/>
      <c r="N57" s="67"/>
      <c r="O57" s="70">
        <f t="shared" si="2"/>
        <v>0</v>
      </c>
      <c r="P57" s="94">
        <f t="shared" si="3"/>
        <v>0</v>
      </c>
    </row>
    <row r="58" spans="1:16" s="66" customFormat="1" ht="18" customHeight="1" x14ac:dyDescent="0.25">
      <c r="A58" s="26">
        <v>41</v>
      </c>
      <c r="B58" s="27" t="s">
        <v>60</v>
      </c>
      <c r="C58" s="28" t="s">
        <v>21</v>
      </c>
      <c r="D58" s="67"/>
      <c r="E58" s="67"/>
      <c r="F58" s="67"/>
      <c r="G58" s="68"/>
      <c r="H58" s="67"/>
      <c r="I58" s="67"/>
      <c r="J58" s="69"/>
      <c r="K58" s="67"/>
      <c r="L58" s="67"/>
      <c r="M58" s="67"/>
      <c r="N58" s="67"/>
      <c r="O58" s="70">
        <f t="shared" si="2"/>
        <v>0</v>
      </c>
      <c r="P58" s="94">
        <f t="shared" si="3"/>
        <v>0</v>
      </c>
    </row>
    <row r="59" spans="1:16" s="66" customFormat="1" ht="18" customHeight="1" x14ac:dyDescent="0.25">
      <c r="A59" s="26">
        <v>42</v>
      </c>
      <c r="B59" s="27" t="s">
        <v>61</v>
      </c>
      <c r="C59" s="28" t="s">
        <v>21</v>
      </c>
      <c r="D59" s="67"/>
      <c r="E59" s="67"/>
      <c r="F59" s="67"/>
      <c r="G59" s="68"/>
      <c r="H59" s="67"/>
      <c r="I59" s="67"/>
      <c r="J59" s="69"/>
      <c r="K59" s="67"/>
      <c r="L59" s="67"/>
      <c r="M59" s="67"/>
      <c r="N59" s="67"/>
      <c r="O59" s="70">
        <f t="shared" si="2"/>
        <v>0</v>
      </c>
      <c r="P59" s="94">
        <f t="shared" si="3"/>
        <v>0</v>
      </c>
    </row>
    <row r="60" spans="1:16" s="66" customFormat="1" ht="18" customHeight="1" x14ac:dyDescent="0.25">
      <c r="A60" s="26">
        <v>43</v>
      </c>
      <c r="B60" s="27" t="s">
        <v>62</v>
      </c>
      <c r="C60" s="28" t="s">
        <v>21</v>
      </c>
      <c r="D60" s="67"/>
      <c r="E60" s="67"/>
      <c r="F60" s="67"/>
      <c r="G60" s="68"/>
      <c r="H60" s="67"/>
      <c r="I60" s="67"/>
      <c r="J60" s="69"/>
      <c r="K60" s="67"/>
      <c r="L60" s="67"/>
      <c r="M60" s="67"/>
      <c r="N60" s="67"/>
      <c r="O60" s="70">
        <f t="shared" si="2"/>
        <v>0</v>
      </c>
      <c r="P60" s="94">
        <f t="shared" si="3"/>
        <v>0</v>
      </c>
    </row>
    <row r="61" spans="1:16" s="66" customFormat="1" ht="18" customHeight="1" x14ac:dyDescent="0.25">
      <c r="A61" s="26">
        <v>44</v>
      </c>
      <c r="B61" s="27" t="s">
        <v>63</v>
      </c>
      <c r="C61" s="28" t="s">
        <v>21</v>
      </c>
      <c r="D61" s="67"/>
      <c r="E61" s="67"/>
      <c r="F61" s="67"/>
      <c r="G61" s="68"/>
      <c r="H61" s="67"/>
      <c r="I61" s="67"/>
      <c r="J61" s="69"/>
      <c r="K61" s="67"/>
      <c r="L61" s="67"/>
      <c r="M61" s="67"/>
      <c r="N61" s="67"/>
      <c r="O61" s="70">
        <f t="shared" si="2"/>
        <v>0</v>
      </c>
      <c r="P61" s="94">
        <f t="shared" si="3"/>
        <v>0</v>
      </c>
    </row>
    <row r="62" spans="1:16" s="66" customFormat="1" ht="18" customHeight="1" x14ac:dyDescent="0.25">
      <c r="A62" s="8"/>
      <c r="B62" s="19" t="s">
        <v>64</v>
      </c>
      <c r="C62" s="9"/>
      <c r="D62" s="67"/>
      <c r="E62" s="67"/>
      <c r="F62" s="67"/>
      <c r="G62" s="68"/>
      <c r="H62" s="67"/>
      <c r="I62" s="67"/>
      <c r="J62" s="69"/>
      <c r="K62" s="67"/>
      <c r="L62" s="67"/>
      <c r="M62" s="67"/>
      <c r="N62" s="67"/>
      <c r="O62" s="70">
        <f t="shared" si="2"/>
        <v>0</v>
      </c>
      <c r="P62" s="94">
        <f t="shared" si="3"/>
        <v>0</v>
      </c>
    </row>
    <row r="63" spans="1:16" s="66" customFormat="1" ht="18" customHeight="1" x14ac:dyDescent="0.25">
      <c r="A63" s="26">
        <v>45</v>
      </c>
      <c r="B63" s="32" t="s">
        <v>65</v>
      </c>
      <c r="C63" s="33" t="s">
        <v>21</v>
      </c>
      <c r="D63" s="67"/>
      <c r="E63" s="67">
        <v>6.7000000000000004E-2</v>
      </c>
      <c r="F63" s="67"/>
      <c r="G63" s="68"/>
      <c r="H63" s="67"/>
      <c r="I63" s="67"/>
      <c r="J63" s="69"/>
      <c r="K63" s="67"/>
      <c r="L63" s="67"/>
      <c r="M63" s="67"/>
      <c r="N63" s="67"/>
      <c r="O63" s="70">
        <f t="shared" si="2"/>
        <v>0</v>
      </c>
      <c r="P63" s="94">
        <f t="shared" si="3"/>
        <v>6.7000000000000004E-2</v>
      </c>
    </row>
    <row r="64" spans="1:16" s="66" customFormat="1" ht="18" customHeight="1" x14ac:dyDescent="0.25">
      <c r="A64" s="26">
        <v>46</v>
      </c>
      <c r="B64" s="32" t="s">
        <v>66</v>
      </c>
      <c r="C64" s="33" t="s">
        <v>21</v>
      </c>
      <c r="D64" s="67"/>
      <c r="E64" s="67"/>
      <c r="F64" s="67"/>
      <c r="G64" s="68"/>
      <c r="H64" s="67"/>
      <c r="I64" s="67"/>
      <c r="J64" s="69"/>
      <c r="K64" s="67"/>
      <c r="L64" s="67"/>
      <c r="M64" s="67"/>
      <c r="N64" s="67"/>
      <c r="O64" s="70">
        <f t="shared" si="2"/>
        <v>0</v>
      </c>
      <c r="P64" s="94">
        <f t="shared" si="3"/>
        <v>0</v>
      </c>
    </row>
    <row r="65" spans="1:16" s="66" customFormat="1" ht="18" customHeight="1" x14ac:dyDescent="0.25">
      <c r="A65" s="26">
        <v>47</v>
      </c>
      <c r="B65" s="32" t="s">
        <v>67</v>
      </c>
      <c r="C65" s="33" t="s">
        <v>21</v>
      </c>
      <c r="D65" s="67"/>
      <c r="E65" s="67"/>
      <c r="F65" s="67"/>
      <c r="G65" s="68"/>
      <c r="H65" s="67"/>
      <c r="I65" s="67"/>
      <c r="J65" s="69"/>
      <c r="K65" s="67"/>
      <c r="L65" s="67"/>
      <c r="M65" s="67"/>
      <c r="N65" s="67"/>
      <c r="O65" s="70">
        <f t="shared" si="2"/>
        <v>0</v>
      </c>
      <c r="P65" s="94">
        <f t="shared" si="3"/>
        <v>0</v>
      </c>
    </row>
    <row r="66" spans="1:16" s="66" customFormat="1" ht="18" customHeight="1" x14ac:dyDescent="0.25">
      <c r="A66" s="26">
        <v>48</v>
      </c>
      <c r="B66" s="27" t="s">
        <v>68</v>
      </c>
      <c r="C66" s="28" t="s">
        <v>21</v>
      </c>
      <c r="D66" s="67"/>
      <c r="E66" s="67"/>
      <c r="F66" s="67"/>
      <c r="G66" s="68"/>
      <c r="H66" s="67"/>
      <c r="I66" s="67"/>
      <c r="J66" s="69"/>
      <c r="K66" s="67"/>
      <c r="L66" s="67"/>
      <c r="M66" s="67"/>
      <c r="N66" s="67"/>
      <c r="O66" s="70">
        <f t="shared" si="2"/>
        <v>0</v>
      </c>
      <c r="P66" s="94">
        <f t="shared" si="3"/>
        <v>0</v>
      </c>
    </row>
    <row r="67" spans="1:16" s="66" customFormat="1" ht="18" customHeight="1" x14ac:dyDescent="0.25">
      <c r="A67" s="26">
        <v>49</v>
      </c>
      <c r="B67" s="27" t="s">
        <v>69</v>
      </c>
      <c r="C67" s="28" t="s">
        <v>21</v>
      </c>
      <c r="D67" s="67"/>
      <c r="E67" s="67"/>
      <c r="F67" s="67"/>
      <c r="G67" s="68"/>
      <c r="H67" s="67"/>
      <c r="I67" s="67"/>
      <c r="J67" s="69"/>
      <c r="K67" s="67"/>
      <c r="L67" s="67"/>
      <c r="M67" s="67"/>
      <c r="N67" s="67"/>
      <c r="O67" s="70">
        <f t="shared" si="2"/>
        <v>0</v>
      </c>
      <c r="P67" s="94">
        <f t="shared" si="3"/>
        <v>0</v>
      </c>
    </row>
    <row r="68" spans="1:16" s="66" customFormat="1" ht="18" customHeight="1" x14ac:dyDescent="0.25">
      <c r="A68" s="26">
        <v>50</v>
      </c>
      <c r="B68" s="27" t="s">
        <v>70</v>
      </c>
      <c r="C68" s="28" t="s">
        <v>21</v>
      </c>
      <c r="D68" s="67"/>
      <c r="E68" s="67"/>
      <c r="F68" s="67"/>
      <c r="G68" s="68"/>
      <c r="H68" s="67"/>
      <c r="I68" s="67"/>
      <c r="J68" s="69"/>
      <c r="K68" s="67"/>
      <c r="L68" s="67"/>
      <c r="M68" s="67"/>
      <c r="N68" s="67"/>
      <c r="O68" s="70">
        <f t="shared" si="2"/>
        <v>0</v>
      </c>
      <c r="P68" s="94">
        <f t="shared" si="3"/>
        <v>0</v>
      </c>
    </row>
    <row r="69" spans="1:16" s="66" customFormat="1" ht="18" customHeight="1" x14ac:dyDescent="0.25">
      <c r="A69" s="26"/>
      <c r="B69" s="38" t="s">
        <v>71</v>
      </c>
      <c r="C69" s="9"/>
      <c r="D69" s="67"/>
      <c r="E69" s="67"/>
      <c r="F69" s="67"/>
      <c r="G69" s="68"/>
      <c r="H69" s="67"/>
      <c r="I69" s="67"/>
      <c r="J69" s="69"/>
      <c r="K69" s="67"/>
      <c r="L69" s="67"/>
      <c r="M69" s="67"/>
      <c r="N69" s="67"/>
      <c r="O69" s="70">
        <f t="shared" si="2"/>
        <v>0</v>
      </c>
      <c r="P69" s="94">
        <f t="shared" si="3"/>
        <v>0</v>
      </c>
    </row>
    <row r="70" spans="1:16" s="66" customFormat="1" ht="18" customHeight="1" x14ac:dyDescent="0.25">
      <c r="A70" s="26">
        <v>51</v>
      </c>
      <c r="B70" s="27" t="s">
        <v>72</v>
      </c>
      <c r="C70" s="28" t="s">
        <v>21</v>
      </c>
      <c r="D70" s="67"/>
      <c r="E70" s="67"/>
      <c r="F70" s="67"/>
      <c r="G70" s="68"/>
      <c r="H70" s="67"/>
      <c r="I70" s="67"/>
      <c r="J70" s="69"/>
      <c r="K70" s="67"/>
      <c r="L70" s="67"/>
      <c r="M70" s="67"/>
      <c r="N70" s="67"/>
      <c r="O70" s="70">
        <f t="shared" si="2"/>
        <v>0</v>
      </c>
      <c r="P70" s="94">
        <f t="shared" si="3"/>
        <v>0</v>
      </c>
    </row>
    <row r="71" spans="1:16" s="66" customFormat="1" ht="18" customHeight="1" x14ac:dyDescent="0.25">
      <c r="A71" s="26">
        <v>52</v>
      </c>
      <c r="B71" s="27" t="s">
        <v>73</v>
      </c>
      <c r="C71" s="28" t="s">
        <v>21</v>
      </c>
      <c r="D71" s="67"/>
      <c r="E71" s="67"/>
      <c r="F71" s="67"/>
      <c r="G71" s="68"/>
      <c r="H71" s="67"/>
      <c r="I71" s="67"/>
      <c r="J71" s="69"/>
      <c r="K71" s="67"/>
      <c r="L71" s="67"/>
      <c r="M71" s="67"/>
      <c r="N71" s="67"/>
      <c r="O71" s="70">
        <f t="shared" si="2"/>
        <v>0</v>
      </c>
      <c r="P71" s="94">
        <f t="shared" si="3"/>
        <v>0</v>
      </c>
    </row>
    <row r="72" spans="1:16" s="66" customFormat="1" ht="18" customHeight="1" x14ac:dyDescent="0.25">
      <c r="A72" s="26">
        <v>53</v>
      </c>
      <c r="B72" s="27" t="s">
        <v>74</v>
      </c>
      <c r="C72" s="28" t="s">
        <v>21</v>
      </c>
      <c r="D72" s="67"/>
      <c r="E72" s="67"/>
      <c r="F72" s="67"/>
      <c r="G72" s="68"/>
      <c r="H72" s="67"/>
      <c r="I72" s="67"/>
      <c r="J72" s="68">
        <v>4.0000000000000001E-3</v>
      </c>
      <c r="K72" s="67"/>
      <c r="L72" s="67"/>
      <c r="M72" s="67"/>
      <c r="N72" s="67"/>
      <c r="O72" s="70">
        <f t="shared" si="2"/>
        <v>4.0000000000000001E-3</v>
      </c>
      <c r="P72" s="94">
        <f t="shared" si="3"/>
        <v>4.0000000000000001E-3</v>
      </c>
    </row>
    <row r="73" spans="1:16" s="66" customFormat="1" ht="18" customHeight="1" x14ac:dyDescent="0.25">
      <c r="A73" s="26">
        <v>54</v>
      </c>
      <c r="B73" s="27" t="s">
        <v>75</v>
      </c>
      <c r="C73" s="28" t="s">
        <v>21</v>
      </c>
      <c r="D73" s="67"/>
      <c r="E73" s="67"/>
      <c r="F73" s="67"/>
      <c r="G73" s="68"/>
      <c r="H73" s="67"/>
      <c r="I73" s="67"/>
      <c r="J73" s="69"/>
      <c r="K73" s="67"/>
      <c r="L73" s="67"/>
      <c r="M73" s="67"/>
      <c r="N73" s="67"/>
      <c r="O73" s="70">
        <f t="shared" si="2"/>
        <v>0</v>
      </c>
      <c r="P73" s="94">
        <f t="shared" si="3"/>
        <v>0</v>
      </c>
    </row>
    <row r="74" spans="1:16" s="66" customFormat="1" ht="18" customHeight="1" x14ac:dyDescent="0.25">
      <c r="A74" s="26">
        <v>55</v>
      </c>
      <c r="B74" s="27" t="s">
        <v>76</v>
      </c>
      <c r="C74" s="28" t="s">
        <v>21</v>
      </c>
      <c r="D74" s="67"/>
      <c r="E74" s="67"/>
      <c r="F74" s="67"/>
      <c r="G74" s="68"/>
      <c r="H74" s="67"/>
      <c r="I74" s="67"/>
      <c r="J74" s="69"/>
      <c r="K74" s="67"/>
      <c r="L74" s="67"/>
      <c r="M74" s="67"/>
      <c r="N74" s="67"/>
      <c r="O74" s="70">
        <f t="shared" si="2"/>
        <v>0</v>
      </c>
      <c r="P74" s="94">
        <f t="shared" si="3"/>
        <v>0</v>
      </c>
    </row>
    <row r="75" spans="1:16" s="66" customFormat="1" ht="18" customHeight="1" x14ac:dyDescent="0.25">
      <c r="A75" s="26"/>
      <c r="B75" s="39" t="s">
        <v>77</v>
      </c>
      <c r="C75" s="9"/>
      <c r="D75" s="67"/>
      <c r="E75" s="67"/>
      <c r="F75" s="67"/>
      <c r="G75" s="68"/>
      <c r="H75" s="67"/>
      <c r="I75" s="67"/>
      <c r="J75" s="69"/>
      <c r="K75" s="67"/>
      <c r="L75" s="67"/>
      <c r="M75" s="67"/>
      <c r="N75" s="67"/>
      <c r="O75" s="70">
        <f t="shared" si="2"/>
        <v>0</v>
      </c>
      <c r="P75" s="94">
        <f t="shared" si="3"/>
        <v>0</v>
      </c>
    </row>
    <row r="76" spans="1:16" s="66" customFormat="1" ht="18" customHeight="1" x14ac:dyDescent="0.25">
      <c r="A76" s="26">
        <v>56</v>
      </c>
      <c r="B76" s="27" t="s">
        <v>9</v>
      </c>
      <c r="C76" s="28" t="s">
        <v>21</v>
      </c>
      <c r="D76" s="67"/>
      <c r="E76" s="67"/>
      <c r="F76" s="67"/>
      <c r="G76" s="68"/>
      <c r="H76" s="67"/>
      <c r="I76" s="67"/>
      <c r="J76" s="69"/>
      <c r="K76" s="67"/>
      <c r="L76" s="67"/>
      <c r="M76" s="67"/>
      <c r="N76" s="67"/>
      <c r="O76" s="70">
        <f t="shared" si="2"/>
        <v>0</v>
      </c>
      <c r="P76" s="94">
        <f t="shared" si="3"/>
        <v>0</v>
      </c>
    </row>
    <row r="77" spans="1:16" s="66" customFormat="1" ht="18" customHeight="1" x14ac:dyDescent="0.25">
      <c r="A77" s="26">
        <v>57</v>
      </c>
      <c r="B77" s="32" t="s">
        <v>78</v>
      </c>
      <c r="C77" s="33" t="s">
        <v>21</v>
      </c>
      <c r="D77" s="67"/>
      <c r="E77" s="67"/>
      <c r="F77" s="67"/>
      <c r="G77" s="68"/>
      <c r="H77" s="67"/>
      <c r="I77" s="67"/>
      <c r="J77" s="69"/>
      <c r="K77" s="67"/>
      <c r="L77" s="67"/>
      <c r="M77" s="67"/>
      <c r="N77" s="67"/>
      <c r="O77" s="70">
        <f t="shared" ref="O77:O108" si="4">(D77+F77+H77+J77+K77+M77)*$O$10</f>
        <v>0</v>
      </c>
      <c r="P77" s="94">
        <f t="shared" ref="P77:P108" si="5">(E77+G77+I77+J77+L77+N77)*$P$10</f>
        <v>0</v>
      </c>
    </row>
    <row r="78" spans="1:16" s="66" customFormat="1" ht="18" customHeight="1" x14ac:dyDescent="0.25">
      <c r="A78" s="26">
        <v>58</v>
      </c>
      <c r="B78" s="32" t="s">
        <v>154</v>
      </c>
      <c r="C78" s="33" t="s">
        <v>21</v>
      </c>
      <c r="D78" s="67"/>
      <c r="E78" s="67"/>
      <c r="F78" s="67"/>
      <c r="G78" s="68"/>
      <c r="H78" s="67"/>
      <c r="I78" s="67"/>
      <c r="J78" s="69"/>
      <c r="K78" s="67"/>
      <c r="L78" s="67"/>
      <c r="M78" s="67"/>
      <c r="N78" s="67"/>
      <c r="O78" s="70">
        <f t="shared" si="4"/>
        <v>0</v>
      </c>
      <c r="P78" s="94">
        <f t="shared" si="5"/>
        <v>0</v>
      </c>
    </row>
    <row r="79" spans="1:16" s="66" customFormat="1" ht="18" customHeight="1" x14ac:dyDescent="0.25">
      <c r="A79" s="26">
        <v>59</v>
      </c>
      <c r="B79" s="32" t="s">
        <v>79</v>
      </c>
      <c r="C79" s="33" t="s">
        <v>21</v>
      </c>
      <c r="D79" s="67"/>
      <c r="E79" s="67"/>
      <c r="F79" s="67"/>
      <c r="G79" s="68"/>
      <c r="H79" s="67"/>
      <c r="I79" s="67"/>
      <c r="J79" s="69"/>
      <c r="K79" s="67"/>
      <c r="L79" s="67"/>
      <c r="M79" s="67"/>
      <c r="N79" s="67"/>
      <c r="O79" s="70">
        <f t="shared" si="4"/>
        <v>0</v>
      </c>
      <c r="P79" s="94">
        <f t="shared" si="5"/>
        <v>0</v>
      </c>
    </row>
    <row r="80" spans="1:16" s="66" customFormat="1" ht="18" customHeight="1" x14ac:dyDescent="0.25">
      <c r="A80" s="26">
        <v>60</v>
      </c>
      <c r="B80" s="27" t="s">
        <v>80</v>
      </c>
      <c r="C80" s="28" t="s">
        <v>21</v>
      </c>
      <c r="D80" s="67"/>
      <c r="E80" s="67"/>
      <c r="F80" s="67"/>
      <c r="G80" s="68"/>
      <c r="H80" s="67"/>
      <c r="I80" s="67"/>
      <c r="J80" s="69"/>
      <c r="K80" s="67"/>
      <c r="L80" s="67"/>
      <c r="M80" s="67"/>
      <c r="N80" s="67"/>
      <c r="O80" s="70">
        <f t="shared" si="4"/>
        <v>0</v>
      </c>
      <c r="P80" s="94">
        <f t="shared" si="5"/>
        <v>0</v>
      </c>
    </row>
    <row r="81" spans="1:16" s="66" customFormat="1" ht="18" customHeight="1" x14ac:dyDescent="0.25">
      <c r="A81" s="26">
        <v>61</v>
      </c>
      <c r="B81" s="27" t="s">
        <v>81</v>
      </c>
      <c r="C81" s="28" t="s">
        <v>21</v>
      </c>
      <c r="D81" s="67"/>
      <c r="E81" s="67"/>
      <c r="F81" s="67"/>
      <c r="G81" s="68"/>
      <c r="H81" s="67"/>
      <c r="I81" s="67"/>
      <c r="J81" s="71"/>
      <c r="K81" s="67"/>
      <c r="L81" s="67"/>
      <c r="M81" s="67"/>
      <c r="N81" s="67"/>
      <c r="O81" s="70">
        <f t="shared" si="4"/>
        <v>0</v>
      </c>
      <c r="P81" s="94">
        <f t="shared" si="5"/>
        <v>0</v>
      </c>
    </row>
    <row r="82" spans="1:16" s="66" customFormat="1" ht="18" customHeight="1" x14ac:dyDescent="0.25">
      <c r="A82" s="26">
        <v>62</v>
      </c>
      <c r="B82" s="36" t="s">
        <v>82</v>
      </c>
      <c r="C82" s="37" t="s">
        <v>21</v>
      </c>
      <c r="D82" s="67"/>
      <c r="E82" s="67"/>
      <c r="F82" s="67"/>
      <c r="G82" s="68"/>
      <c r="H82" s="67"/>
      <c r="I82" s="67"/>
      <c r="J82" s="69"/>
      <c r="K82" s="67"/>
      <c r="L82" s="67"/>
      <c r="M82" s="67"/>
      <c r="N82" s="67"/>
      <c r="O82" s="70">
        <f t="shared" si="4"/>
        <v>0</v>
      </c>
      <c r="P82" s="94">
        <f t="shared" si="5"/>
        <v>0</v>
      </c>
    </row>
    <row r="83" spans="1:16" s="66" customFormat="1" ht="18" customHeight="1" x14ac:dyDescent="0.25">
      <c r="A83" s="26"/>
      <c r="B83" s="39" t="s">
        <v>83</v>
      </c>
      <c r="C83" s="9"/>
      <c r="D83" s="67"/>
      <c r="E83" s="67"/>
      <c r="F83" s="67"/>
      <c r="G83" s="68"/>
      <c r="H83" s="67"/>
      <c r="I83" s="67"/>
      <c r="J83" s="69"/>
      <c r="K83" s="67"/>
      <c r="L83" s="67"/>
      <c r="M83" s="67"/>
      <c r="N83" s="67"/>
      <c r="O83" s="70">
        <f t="shared" si="4"/>
        <v>0</v>
      </c>
      <c r="P83" s="94">
        <f t="shared" si="5"/>
        <v>0</v>
      </c>
    </row>
    <row r="84" spans="1:16" s="66" customFormat="1" ht="18" customHeight="1" x14ac:dyDescent="0.25">
      <c r="A84" s="26">
        <v>63</v>
      </c>
      <c r="B84" s="32" t="s">
        <v>84</v>
      </c>
      <c r="C84" s="33" t="s">
        <v>21</v>
      </c>
      <c r="D84" s="67"/>
      <c r="E84" s="67"/>
      <c r="F84" s="67"/>
      <c r="G84" s="68"/>
      <c r="H84" s="67"/>
      <c r="I84" s="67"/>
      <c r="J84" s="69"/>
      <c r="K84" s="67"/>
      <c r="L84" s="67"/>
      <c r="M84" s="67"/>
      <c r="N84" s="67"/>
      <c r="O84" s="70">
        <f t="shared" si="4"/>
        <v>0</v>
      </c>
      <c r="P84" s="94">
        <f t="shared" si="5"/>
        <v>0</v>
      </c>
    </row>
    <row r="85" spans="1:16" s="66" customFormat="1" ht="18" customHeight="1" x14ac:dyDescent="0.25">
      <c r="A85" s="26">
        <v>64</v>
      </c>
      <c r="B85" s="32" t="s">
        <v>85</v>
      </c>
      <c r="C85" s="33" t="s">
        <v>21</v>
      </c>
      <c r="D85" s="67"/>
      <c r="E85" s="67"/>
      <c r="F85" s="67"/>
      <c r="G85" s="68"/>
      <c r="H85" s="67"/>
      <c r="I85" s="67"/>
      <c r="J85" s="69"/>
      <c r="K85" s="67"/>
      <c r="L85" s="67"/>
      <c r="M85" s="67"/>
      <c r="N85" s="67"/>
      <c r="O85" s="70">
        <f t="shared" si="4"/>
        <v>0</v>
      </c>
      <c r="P85" s="94">
        <f t="shared" si="5"/>
        <v>0</v>
      </c>
    </row>
    <row r="86" spans="1:16" s="66" customFormat="1" ht="18" customHeight="1" x14ac:dyDescent="0.25">
      <c r="A86" s="26">
        <v>65</v>
      </c>
      <c r="B86" s="32" t="s">
        <v>86</v>
      </c>
      <c r="C86" s="33" t="s">
        <v>21</v>
      </c>
      <c r="D86" s="67"/>
      <c r="E86" s="67"/>
      <c r="F86" s="67"/>
      <c r="G86" s="68"/>
      <c r="H86" s="67"/>
      <c r="I86" s="67"/>
      <c r="J86" s="69"/>
      <c r="K86" s="67"/>
      <c r="L86" s="67"/>
      <c r="M86" s="67"/>
      <c r="N86" s="67"/>
      <c r="O86" s="70">
        <f t="shared" si="4"/>
        <v>0</v>
      </c>
      <c r="P86" s="94">
        <f t="shared" si="5"/>
        <v>0</v>
      </c>
    </row>
    <row r="87" spans="1:16" s="66" customFormat="1" ht="18" customHeight="1" x14ac:dyDescent="0.25">
      <c r="A87" s="26">
        <v>66</v>
      </c>
      <c r="B87" s="27" t="s">
        <v>87</v>
      </c>
      <c r="C87" s="28" t="s">
        <v>21</v>
      </c>
      <c r="D87" s="67"/>
      <c r="E87" s="67"/>
      <c r="F87" s="67"/>
      <c r="G87" s="68"/>
      <c r="H87" s="67"/>
      <c r="I87" s="67"/>
      <c r="J87" s="69"/>
      <c r="K87" s="67"/>
      <c r="L87" s="67"/>
      <c r="M87" s="67"/>
      <c r="N87" s="67"/>
      <c r="O87" s="70">
        <f t="shared" si="4"/>
        <v>0</v>
      </c>
      <c r="P87" s="94">
        <f t="shared" si="5"/>
        <v>0</v>
      </c>
    </row>
    <row r="88" spans="1:16" s="66" customFormat="1" ht="18" customHeight="1" x14ac:dyDescent="0.25">
      <c r="A88" s="26">
        <v>67</v>
      </c>
      <c r="B88" s="27" t="s">
        <v>88</v>
      </c>
      <c r="C88" s="28" t="s">
        <v>21</v>
      </c>
      <c r="D88" s="67"/>
      <c r="E88" s="67"/>
      <c r="F88" s="67"/>
      <c r="G88" s="68"/>
      <c r="H88" s="67"/>
      <c r="I88" s="67"/>
      <c r="J88" s="69"/>
      <c r="K88" s="67"/>
      <c r="L88" s="67"/>
      <c r="M88" s="67"/>
      <c r="N88" s="67"/>
      <c r="O88" s="70">
        <f t="shared" si="4"/>
        <v>0</v>
      </c>
      <c r="P88" s="94">
        <f t="shared" si="5"/>
        <v>0</v>
      </c>
    </row>
    <row r="89" spans="1:16" s="66" customFormat="1" ht="18" customHeight="1" x14ac:dyDescent="0.25">
      <c r="A89" s="26">
        <v>68</v>
      </c>
      <c r="B89" s="36" t="s">
        <v>89</v>
      </c>
      <c r="C89" s="37" t="s">
        <v>21</v>
      </c>
      <c r="D89" s="67"/>
      <c r="E89" s="67"/>
      <c r="F89" s="67"/>
      <c r="G89" s="68"/>
      <c r="H89" s="67"/>
      <c r="I89" s="67"/>
      <c r="J89" s="69"/>
      <c r="K89" s="67"/>
      <c r="L89" s="67"/>
      <c r="M89" s="67"/>
      <c r="N89" s="67"/>
      <c r="O89" s="70">
        <f t="shared" si="4"/>
        <v>0</v>
      </c>
      <c r="P89" s="94">
        <f t="shared" si="5"/>
        <v>0</v>
      </c>
    </row>
    <row r="90" spans="1:16" s="66" customFormat="1" ht="18" customHeight="1" x14ac:dyDescent="0.25">
      <c r="A90" s="26"/>
      <c r="B90" s="39" t="s">
        <v>90</v>
      </c>
      <c r="C90" s="9"/>
      <c r="D90" s="67"/>
      <c r="E90" s="67"/>
      <c r="F90" s="67"/>
      <c r="G90" s="68"/>
      <c r="H90" s="67"/>
      <c r="I90" s="67"/>
      <c r="J90" s="69"/>
      <c r="K90" s="67"/>
      <c r="L90" s="67"/>
      <c r="M90" s="67"/>
      <c r="N90" s="67"/>
      <c r="O90" s="70">
        <f t="shared" si="4"/>
        <v>0</v>
      </c>
      <c r="P90" s="94">
        <f t="shared" si="5"/>
        <v>0</v>
      </c>
    </row>
    <row r="91" spans="1:16" s="66" customFormat="1" ht="18" customHeight="1" x14ac:dyDescent="0.25">
      <c r="A91" s="26">
        <v>69</v>
      </c>
      <c r="B91" s="32" t="s">
        <v>91</v>
      </c>
      <c r="C91" s="33" t="s">
        <v>21</v>
      </c>
      <c r="D91" s="67"/>
      <c r="E91" s="67"/>
      <c r="F91" s="67"/>
      <c r="G91" s="68"/>
      <c r="H91" s="67"/>
      <c r="I91" s="67"/>
      <c r="J91" s="69"/>
      <c r="K91" s="67"/>
      <c r="L91" s="67"/>
      <c r="M91" s="67"/>
      <c r="N91" s="67"/>
      <c r="O91" s="70">
        <f t="shared" si="4"/>
        <v>0</v>
      </c>
      <c r="P91" s="94">
        <f t="shared" si="5"/>
        <v>0</v>
      </c>
    </row>
    <row r="92" spans="1:16" s="66" customFormat="1" ht="18" customHeight="1" x14ac:dyDescent="0.25">
      <c r="A92" s="26">
        <v>70</v>
      </c>
      <c r="B92" s="32" t="s">
        <v>92</v>
      </c>
      <c r="C92" s="33" t="s">
        <v>21</v>
      </c>
      <c r="D92" s="67"/>
      <c r="E92" s="67"/>
      <c r="F92" s="67"/>
      <c r="G92" s="68"/>
      <c r="H92" s="67"/>
      <c r="I92" s="67"/>
      <c r="J92" s="69"/>
      <c r="K92" s="67"/>
      <c r="L92" s="67"/>
      <c r="M92" s="67"/>
      <c r="N92" s="67"/>
      <c r="O92" s="70">
        <f t="shared" si="4"/>
        <v>0</v>
      </c>
      <c r="P92" s="94">
        <f t="shared" si="5"/>
        <v>0</v>
      </c>
    </row>
    <row r="93" spans="1:16" s="66" customFormat="1" ht="18" customHeight="1" x14ac:dyDescent="0.25">
      <c r="A93" s="26">
        <v>71</v>
      </c>
      <c r="B93" s="27" t="s">
        <v>93</v>
      </c>
      <c r="C93" s="28" t="s">
        <v>21</v>
      </c>
      <c r="D93" s="67"/>
      <c r="E93" s="67"/>
      <c r="F93" s="67"/>
      <c r="G93" s="68"/>
      <c r="H93" s="67"/>
      <c r="I93" s="67"/>
      <c r="J93" s="69"/>
      <c r="K93" s="67"/>
      <c r="L93" s="67"/>
      <c r="M93" s="67"/>
      <c r="N93" s="67"/>
      <c r="O93" s="70">
        <f t="shared" si="4"/>
        <v>0</v>
      </c>
      <c r="P93" s="94">
        <f t="shared" si="5"/>
        <v>0</v>
      </c>
    </row>
    <row r="94" spans="1:16" s="66" customFormat="1" ht="18" customHeight="1" x14ac:dyDescent="0.25">
      <c r="A94" s="26">
        <v>72</v>
      </c>
      <c r="B94" s="27" t="s">
        <v>177</v>
      </c>
      <c r="C94" s="28" t="s">
        <v>21</v>
      </c>
      <c r="D94" s="67"/>
      <c r="E94" s="67"/>
      <c r="F94" s="67"/>
      <c r="G94" s="68"/>
      <c r="H94" s="67"/>
      <c r="I94" s="67"/>
      <c r="J94" s="69"/>
      <c r="K94" s="67"/>
      <c r="L94" s="67"/>
      <c r="M94" s="67"/>
      <c r="N94" s="67"/>
      <c r="O94" s="70">
        <f t="shared" si="4"/>
        <v>0</v>
      </c>
      <c r="P94" s="94">
        <f t="shared" si="5"/>
        <v>0</v>
      </c>
    </row>
    <row r="95" spans="1:16" s="66" customFormat="1" ht="18" customHeight="1" x14ac:dyDescent="0.25">
      <c r="A95" s="26">
        <v>73</v>
      </c>
      <c r="B95" s="27" t="s">
        <v>94</v>
      </c>
      <c r="C95" s="28" t="s">
        <v>21</v>
      </c>
      <c r="D95" s="67"/>
      <c r="E95" s="67"/>
      <c r="F95" s="67"/>
      <c r="G95" s="68"/>
      <c r="H95" s="67"/>
      <c r="I95" s="67"/>
      <c r="J95" s="69"/>
      <c r="K95" s="67"/>
      <c r="L95" s="67"/>
      <c r="M95" s="67"/>
      <c r="N95" s="67"/>
      <c r="O95" s="70">
        <f t="shared" si="4"/>
        <v>0</v>
      </c>
      <c r="P95" s="94">
        <f t="shared" si="5"/>
        <v>0</v>
      </c>
    </row>
    <row r="96" spans="1:16" s="66" customFormat="1" ht="18" customHeight="1" x14ac:dyDescent="0.25">
      <c r="A96" s="26">
        <v>74</v>
      </c>
      <c r="B96" s="27" t="s">
        <v>95</v>
      </c>
      <c r="C96" s="28" t="s">
        <v>21</v>
      </c>
      <c r="D96" s="67"/>
      <c r="E96" s="67"/>
      <c r="F96" s="67">
        <v>9.5999999999999992E-3</v>
      </c>
      <c r="G96" s="68">
        <f>F96*1.25</f>
        <v>1.1999999999999999E-2</v>
      </c>
      <c r="H96" s="67"/>
      <c r="I96" s="67">
        <v>3.0000000000000001E-3</v>
      </c>
      <c r="J96" s="69"/>
      <c r="K96" s="67"/>
      <c r="L96" s="67"/>
      <c r="M96" s="67"/>
      <c r="N96" s="67"/>
      <c r="O96" s="70">
        <f t="shared" si="4"/>
        <v>9.5999999999999992E-3</v>
      </c>
      <c r="P96" s="94">
        <f t="shared" si="5"/>
        <v>1.4999999999999999E-2</v>
      </c>
    </row>
    <row r="97" spans="1:16" s="66" customFormat="1" ht="18" customHeight="1" x14ac:dyDescent="0.25">
      <c r="A97" s="26">
        <v>75</v>
      </c>
      <c r="B97" s="27" t="s">
        <v>96</v>
      </c>
      <c r="C97" s="28" t="s">
        <v>21</v>
      </c>
      <c r="D97" s="67"/>
      <c r="E97" s="67"/>
      <c r="F97" s="67"/>
      <c r="G97" s="68"/>
      <c r="H97" s="67"/>
      <c r="I97" s="67">
        <v>0.03</v>
      </c>
      <c r="J97" s="69"/>
      <c r="K97" s="67"/>
      <c r="L97" s="67"/>
      <c r="M97" s="67"/>
      <c r="N97" s="67"/>
      <c r="O97" s="70">
        <f t="shared" si="4"/>
        <v>0</v>
      </c>
      <c r="P97" s="94">
        <f t="shared" si="5"/>
        <v>0.03</v>
      </c>
    </row>
    <row r="98" spans="1:16" s="66" customFormat="1" ht="18" customHeight="1" x14ac:dyDescent="0.25">
      <c r="A98" s="26">
        <v>76</v>
      </c>
      <c r="B98" s="27" t="s">
        <v>97</v>
      </c>
      <c r="C98" s="28" t="s">
        <v>21</v>
      </c>
      <c r="D98" s="67"/>
      <c r="E98" s="67"/>
      <c r="F98" s="67"/>
      <c r="G98" s="68"/>
      <c r="H98" s="67"/>
      <c r="I98" s="67"/>
      <c r="J98" s="69"/>
      <c r="K98" s="67"/>
      <c r="L98" s="67"/>
      <c r="M98" s="67"/>
      <c r="N98" s="67"/>
      <c r="O98" s="70">
        <f t="shared" si="4"/>
        <v>0</v>
      </c>
      <c r="P98" s="94">
        <f t="shared" si="5"/>
        <v>0</v>
      </c>
    </row>
    <row r="99" spans="1:16" s="66" customFormat="1" ht="18" customHeight="1" x14ac:dyDescent="0.25">
      <c r="A99" s="26">
        <v>77</v>
      </c>
      <c r="B99" s="27" t="s">
        <v>98</v>
      </c>
      <c r="C99" s="28" t="s">
        <v>21</v>
      </c>
      <c r="D99" s="67"/>
      <c r="E99" s="67"/>
      <c r="F99" s="67"/>
      <c r="G99" s="68"/>
      <c r="H99" s="67"/>
      <c r="I99" s="67"/>
      <c r="J99" s="69"/>
      <c r="K99" s="67"/>
      <c r="L99" s="67"/>
      <c r="M99" s="67"/>
      <c r="N99" s="67"/>
      <c r="O99" s="70">
        <f t="shared" si="4"/>
        <v>0</v>
      </c>
      <c r="P99" s="94">
        <f t="shared" si="5"/>
        <v>0</v>
      </c>
    </row>
    <row r="100" spans="1:16" s="66" customFormat="1" ht="18" customHeight="1" x14ac:dyDescent="0.25">
      <c r="A100" s="26">
        <v>78</v>
      </c>
      <c r="B100" s="40" t="s">
        <v>99</v>
      </c>
      <c r="C100" s="41" t="s">
        <v>21</v>
      </c>
      <c r="D100" s="67">
        <v>6.1199999999999997E-2</v>
      </c>
      <c r="E100" s="67"/>
      <c r="F100" s="67"/>
      <c r="G100" s="68"/>
      <c r="H100" s="67"/>
      <c r="I100" s="67"/>
      <c r="J100" s="69"/>
      <c r="K100" s="67"/>
      <c r="L100" s="67"/>
      <c r="M100" s="67"/>
      <c r="N100" s="67"/>
      <c r="O100" s="70">
        <f t="shared" si="4"/>
        <v>6.1199999999999997E-2</v>
      </c>
      <c r="P100" s="94">
        <f t="shared" si="5"/>
        <v>0</v>
      </c>
    </row>
    <row r="101" spans="1:16" s="66" customFormat="1" ht="18" customHeight="1" x14ac:dyDescent="0.25">
      <c r="A101" s="26">
        <v>79</v>
      </c>
      <c r="B101" s="40" t="s">
        <v>100</v>
      </c>
      <c r="C101" s="41" t="s">
        <v>21</v>
      </c>
      <c r="D101" s="67"/>
      <c r="E101" s="67"/>
      <c r="F101" s="67"/>
      <c r="G101" s="68"/>
      <c r="H101" s="67"/>
      <c r="I101" s="67"/>
      <c r="J101" s="69"/>
      <c r="K101" s="67"/>
      <c r="L101" s="67"/>
      <c r="M101" s="67"/>
      <c r="N101" s="67"/>
      <c r="O101" s="70">
        <f t="shared" si="4"/>
        <v>0</v>
      </c>
      <c r="P101" s="94">
        <f t="shared" si="5"/>
        <v>0</v>
      </c>
    </row>
    <row r="102" spans="1:16" s="66" customFormat="1" ht="18" customHeight="1" x14ac:dyDescent="0.25">
      <c r="A102" s="26">
        <v>80</v>
      </c>
      <c r="B102" s="40" t="s">
        <v>101</v>
      </c>
      <c r="C102" s="41" t="s">
        <v>21</v>
      </c>
      <c r="D102" s="67"/>
      <c r="E102" s="67"/>
      <c r="F102" s="67"/>
      <c r="G102" s="68"/>
      <c r="H102" s="67"/>
      <c r="I102" s="67"/>
      <c r="J102" s="69"/>
      <c r="K102" s="67"/>
      <c r="L102" s="67"/>
      <c r="M102" s="67"/>
      <c r="N102" s="67"/>
      <c r="O102" s="70">
        <f t="shared" si="4"/>
        <v>0</v>
      </c>
      <c r="P102" s="94">
        <f t="shared" si="5"/>
        <v>0</v>
      </c>
    </row>
    <row r="103" spans="1:16" s="66" customFormat="1" ht="18" customHeight="1" x14ac:dyDescent="0.25">
      <c r="A103" s="42"/>
      <c r="B103" s="43" t="s">
        <v>102</v>
      </c>
      <c r="C103" s="41"/>
      <c r="D103" s="67"/>
      <c r="E103" s="67"/>
      <c r="F103" s="67"/>
      <c r="G103" s="68"/>
      <c r="H103" s="67"/>
      <c r="I103" s="67"/>
      <c r="J103" s="69"/>
      <c r="K103" s="67"/>
      <c r="L103" s="67"/>
      <c r="M103" s="67"/>
      <c r="N103" s="67"/>
      <c r="O103" s="70">
        <f t="shared" si="4"/>
        <v>0</v>
      </c>
      <c r="P103" s="94">
        <f t="shared" si="5"/>
        <v>0</v>
      </c>
    </row>
    <row r="104" spans="1:16" s="66" customFormat="1" ht="18" customHeight="1" x14ac:dyDescent="0.25">
      <c r="A104" s="26">
        <v>81</v>
      </c>
      <c r="B104" s="27" t="s">
        <v>103</v>
      </c>
      <c r="C104" s="28" t="s">
        <v>21</v>
      </c>
      <c r="D104" s="67"/>
      <c r="E104" s="67"/>
      <c r="F104" s="67"/>
      <c r="G104" s="68"/>
      <c r="H104" s="67"/>
      <c r="I104" s="67"/>
      <c r="J104" s="69"/>
      <c r="K104" s="67"/>
      <c r="L104" s="67"/>
      <c r="M104" s="67"/>
      <c r="N104" s="67"/>
      <c r="O104" s="70">
        <f t="shared" si="4"/>
        <v>0</v>
      </c>
      <c r="P104" s="94">
        <f t="shared" si="5"/>
        <v>0</v>
      </c>
    </row>
    <row r="105" spans="1:16" s="66" customFormat="1" ht="18" customHeight="1" x14ac:dyDescent="0.25">
      <c r="A105" s="44">
        <v>82</v>
      </c>
      <c r="B105" s="45" t="s">
        <v>11</v>
      </c>
      <c r="C105" s="46" t="s">
        <v>21</v>
      </c>
      <c r="D105" s="67"/>
      <c r="E105" s="67"/>
      <c r="F105" s="67"/>
      <c r="G105" s="68"/>
      <c r="H105" s="67"/>
      <c r="I105" s="67"/>
      <c r="J105" s="69"/>
      <c r="K105" s="67"/>
      <c r="L105" s="67"/>
      <c r="M105" s="67"/>
      <c r="N105" s="67"/>
      <c r="O105" s="70">
        <f t="shared" si="4"/>
        <v>0</v>
      </c>
      <c r="P105" s="94">
        <f t="shared" si="5"/>
        <v>0</v>
      </c>
    </row>
    <row r="106" spans="1:16" s="66" customFormat="1" ht="18" customHeight="1" x14ac:dyDescent="0.25">
      <c r="A106" s="26">
        <v>83</v>
      </c>
      <c r="B106" s="32" t="s">
        <v>104</v>
      </c>
      <c r="C106" s="47" t="s">
        <v>21</v>
      </c>
      <c r="D106" s="67"/>
      <c r="E106" s="67"/>
      <c r="F106" s="67"/>
      <c r="G106" s="68"/>
      <c r="H106" s="67"/>
      <c r="I106" s="67"/>
      <c r="J106" s="69"/>
      <c r="K106" s="67"/>
      <c r="L106" s="67"/>
      <c r="M106" s="67"/>
      <c r="N106" s="67"/>
      <c r="O106" s="70">
        <f t="shared" si="4"/>
        <v>0</v>
      </c>
      <c r="P106" s="94">
        <f t="shared" si="5"/>
        <v>0</v>
      </c>
    </row>
    <row r="107" spans="1:16" s="66" customFormat="1" ht="18" customHeight="1" x14ac:dyDescent="0.25">
      <c r="A107" s="44">
        <v>84</v>
      </c>
      <c r="B107" s="32" t="s">
        <v>8</v>
      </c>
      <c r="C107" s="47" t="s">
        <v>105</v>
      </c>
      <c r="D107" s="67"/>
      <c r="E107" s="67"/>
      <c r="F107" s="67"/>
      <c r="G107" s="68"/>
      <c r="H107" s="67"/>
      <c r="I107" s="67"/>
      <c r="J107" s="69"/>
      <c r="K107" s="67"/>
      <c r="L107" s="67"/>
      <c r="M107" s="67"/>
      <c r="N107" s="67"/>
      <c r="O107" s="70">
        <f t="shared" si="4"/>
        <v>0</v>
      </c>
      <c r="P107" s="94">
        <f t="shared" si="5"/>
        <v>0</v>
      </c>
    </row>
    <row r="108" spans="1:16" s="66" customFormat="1" ht="18" customHeight="1" x14ac:dyDescent="0.25">
      <c r="A108" s="42"/>
      <c r="B108" s="43" t="s">
        <v>106</v>
      </c>
      <c r="C108" s="41"/>
      <c r="D108" s="67"/>
      <c r="E108" s="67"/>
      <c r="F108" s="67"/>
      <c r="G108" s="68"/>
      <c r="H108" s="67"/>
      <c r="I108" s="67"/>
      <c r="J108" s="69"/>
      <c r="K108" s="67"/>
      <c r="L108" s="67"/>
      <c r="M108" s="67"/>
      <c r="N108" s="67"/>
      <c r="O108" s="70">
        <f t="shared" si="4"/>
        <v>0</v>
      </c>
      <c r="P108" s="94">
        <f t="shared" si="5"/>
        <v>0</v>
      </c>
    </row>
    <row r="109" spans="1:16" s="66" customFormat="1" ht="18" customHeight="1" x14ac:dyDescent="0.25">
      <c r="A109" s="26">
        <v>85</v>
      </c>
      <c r="B109" s="32" t="s">
        <v>10</v>
      </c>
      <c r="C109" s="33" t="s">
        <v>58</v>
      </c>
      <c r="D109" s="67"/>
      <c r="E109" s="67"/>
      <c r="F109" s="69"/>
      <c r="G109" s="68"/>
      <c r="H109" s="67"/>
      <c r="I109" s="67"/>
      <c r="J109" s="69"/>
      <c r="K109" s="67"/>
      <c r="L109" s="67"/>
      <c r="M109" s="67"/>
      <c r="N109" s="67"/>
      <c r="O109" s="70">
        <f t="shared" ref="O109:O114" si="6">(D109+F109+H109+J109+K109+M109)*$O$10</f>
        <v>0</v>
      </c>
      <c r="P109" s="94">
        <f t="shared" ref="P109:P114" si="7">(E109+G109+I109+J109+L109+N109)*$P$10</f>
        <v>0</v>
      </c>
    </row>
    <row r="110" spans="1:16" s="66" customFormat="1" ht="18" customHeight="1" x14ac:dyDescent="0.25">
      <c r="A110" s="26"/>
      <c r="B110" s="43" t="s">
        <v>107</v>
      </c>
      <c r="C110" s="33"/>
      <c r="D110" s="67"/>
      <c r="E110" s="67"/>
      <c r="F110" s="67"/>
      <c r="G110" s="68"/>
      <c r="H110" s="67"/>
      <c r="I110" s="67"/>
      <c r="J110" s="69"/>
      <c r="K110" s="67"/>
      <c r="L110" s="67"/>
      <c r="M110" s="67"/>
      <c r="N110" s="67"/>
      <c r="O110" s="70">
        <f t="shared" si="6"/>
        <v>0</v>
      </c>
      <c r="P110" s="94">
        <f t="shared" si="7"/>
        <v>0</v>
      </c>
    </row>
    <row r="111" spans="1:16" s="66" customFormat="1" ht="18" customHeight="1" x14ac:dyDescent="0.25">
      <c r="A111" s="72">
        <v>86</v>
      </c>
      <c r="B111" s="32" t="s">
        <v>108</v>
      </c>
      <c r="C111" s="73" t="s">
        <v>105</v>
      </c>
      <c r="D111" s="67"/>
      <c r="E111" s="67"/>
      <c r="F111" s="67"/>
      <c r="G111" s="68"/>
      <c r="H111" s="67"/>
      <c r="I111" s="67"/>
      <c r="J111" s="69"/>
      <c r="K111" s="67"/>
      <c r="L111" s="67"/>
      <c r="M111" s="67"/>
      <c r="N111" s="67"/>
      <c r="O111" s="70">
        <f t="shared" si="6"/>
        <v>0</v>
      </c>
      <c r="P111" s="94">
        <f t="shared" si="7"/>
        <v>0</v>
      </c>
    </row>
    <row r="112" spans="1:16" s="66" customFormat="1" ht="18" customHeight="1" x14ac:dyDescent="0.25">
      <c r="A112" s="26">
        <v>87</v>
      </c>
      <c r="B112" s="32" t="s">
        <v>109</v>
      </c>
      <c r="C112" s="33" t="s">
        <v>21</v>
      </c>
      <c r="D112" s="67"/>
      <c r="E112" s="67"/>
      <c r="F112" s="67"/>
      <c r="G112" s="68"/>
      <c r="H112" s="67"/>
      <c r="I112" s="67"/>
      <c r="J112" s="69"/>
      <c r="K112" s="67"/>
      <c r="L112" s="67"/>
      <c r="M112" s="67"/>
      <c r="N112" s="67"/>
      <c r="O112" s="70">
        <f t="shared" si="6"/>
        <v>0</v>
      </c>
      <c r="P112" s="94">
        <f t="shared" si="7"/>
        <v>0</v>
      </c>
    </row>
    <row r="113" spans="1:16" s="66" customFormat="1" ht="18" customHeight="1" x14ac:dyDescent="0.25">
      <c r="B113" s="49" t="s">
        <v>110</v>
      </c>
      <c r="C113" s="73"/>
      <c r="D113" s="62"/>
      <c r="E113" s="62"/>
      <c r="F113" s="63"/>
      <c r="G113" s="92"/>
      <c r="H113" s="63"/>
      <c r="I113" s="63"/>
      <c r="J113" s="69"/>
      <c r="K113" s="63"/>
      <c r="L113" s="63"/>
      <c r="M113" s="63"/>
      <c r="N113" s="63"/>
      <c r="O113" s="70">
        <f t="shared" si="6"/>
        <v>0</v>
      </c>
      <c r="P113" s="94">
        <f t="shared" si="7"/>
        <v>0</v>
      </c>
    </row>
    <row r="114" spans="1:16" s="66" customFormat="1" ht="18" customHeight="1" x14ac:dyDescent="0.25">
      <c r="A114" s="26">
        <v>88</v>
      </c>
      <c r="B114" s="27" t="s">
        <v>111</v>
      </c>
      <c r="C114" s="46" t="s">
        <v>21</v>
      </c>
      <c r="D114" s="67"/>
      <c r="E114" s="67"/>
      <c r="F114" s="67">
        <v>1.1999999999999999E-3</v>
      </c>
      <c r="G114" s="68">
        <f>F114*1.25</f>
        <v>1.4999999999999998E-3</v>
      </c>
      <c r="H114" s="67"/>
      <c r="I114" s="67"/>
      <c r="J114" s="69"/>
      <c r="K114" s="67"/>
      <c r="L114" s="67"/>
      <c r="M114" s="67"/>
      <c r="N114" s="67"/>
      <c r="O114" s="70">
        <f t="shared" si="6"/>
        <v>1.1999999999999999E-3</v>
      </c>
      <c r="P114" s="94">
        <f t="shared" si="7"/>
        <v>1.4999999999999998E-3</v>
      </c>
    </row>
    <row r="115" spans="1:16" s="66" customFormat="1" ht="18" customHeight="1" x14ac:dyDescent="0.25">
      <c r="M115" s="78" t="s">
        <v>153</v>
      </c>
      <c r="N115" s="78"/>
      <c r="O115" s="77">
        <f>O114/0.048</f>
        <v>2.4999999999999998E-2</v>
      </c>
      <c r="P115" s="95">
        <f>P114/0.048</f>
        <v>3.1249999999999997E-2</v>
      </c>
    </row>
    <row r="116" spans="1:16" s="66" customFormat="1" ht="18" customHeight="1" x14ac:dyDescent="0.25">
      <c r="O116" s="74"/>
    </row>
    <row r="117" spans="1:16" s="66" customFormat="1" ht="18" customHeight="1" x14ac:dyDescent="0.25">
      <c r="O117" s="74"/>
    </row>
    <row r="118" spans="1:16" s="66" customFormat="1" ht="18" customHeight="1" x14ac:dyDescent="0.25">
      <c r="O118" s="74"/>
    </row>
    <row r="119" spans="1:16" s="66" customFormat="1" ht="18" customHeight="1" x14ac:dyDescent="0.25">
      <c r="O119" s="74"/>
    </row>
    <row r="120" spans="1:16" s="66" customFormat="1" ht="18" customHeight="1" x14ac:dyDescent="0.25">
      <c r="O120" s="74"/>
    </row>
  </sheetData>
  <mergeCells count="8">
    <mergeCell ref="P8:P9"/>
    <mergeCell ref="A1:O6"/>
    <mergeCell ref="D8:M8"/>
    <mergeCell ref="D7:O7"/>
    <mergeCell ref="O8:O9"/>
    <mergeCell ref="F9:G9"/>
    <mergeCell ref="K9:L9"/>
    <mergeCell ref="M9:N9"/>
  </mergeCells>
  <pageMargins left="0.7" right="0.7" top="0.75" bottom="0.75" header="0.3" footer="0.3"/>
  <pageSetup paperSize="9" scale="56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5"/>
  <sheetViews>
    <sheetView workbookViewId="0">
      <selection activeCell="R13" sqref="R13:R114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4" width="8.42578125" customWidth="1"/>
    <col min="5" max="5" width="9.5703125" customWidth="1"/>
    <col min="6" max="9" width="15.42578125" customWidth="1"/>
    <col min="10" max="11" width="14.28515625" customWidth="1"/>
    <col min="12" max="12" width="11.85546875" customWidth="1"/>
    <col min="13" max="14" width="12" customWidth="1"/>
    <col min="15" max="16" width="11.85546875" customWidth="1"/>
    <col min="17" max="17" width="20.85546875" style="50" customWidth="1"/>
    <col min="18" max="18" width="12.85546875" customWidth="1"/>
    <col min="222" max="222" width="3.7109375" customWidth="1"/>
    <col min="223" max="223" width="27.85546875" customWidth="1"/>
    <col min="224" max="224" width="3.7109375" customWidth="1"/>
    <col min="225" max="264" width="0" hidden="1" customWidth="1"/>
    <col min="265" max="265" width="10.28515625" customWidth="1"/>
    <col min="267" max="267" width="12.5703125" customWidth="1"/>
    <col min="271" max="271" width="10.7109375" customWidth="1"/>
    <col min="478" max="478" width="3.7109375" customWidth="1"/>
    <col min="479" max="479" width="27.85546875" customWidth="1"/>
    <col min="480" max="480" width="3.7109375" customWidth="1"/>
    <col min="481" max="520" width="0" hidden="1" customWidth="1"/>
    <col min="521" max="521" width="10.28515625" customWidth="1"/>
    <col min="523" max="523" width="12.5703125" customWidth="1"/>
    <col min="527" max="527" width="10.7109375" customWidth="1"/>
    <col min="734" max="734" width="3.7109375" customWidth="1"/>
    <col min="735" max="735" width="27.85546875" customWidth="1"/>
    <col min="736" max="736" width="3.7109375" customWidth="1"/>
    <col min="737" max="776" width="0" hidden="1" customWidth="1"/>
    <col min="777" max="777" width="10.28515625" customWidth="1"/>
    <col min="779" max="779" width="12.5703125" customWidth="1"/>
    <col min="783" max="783" width="10.7109375" customWidth="1"/>
    <col min="990" max="990" width="3.7109375" customWidth="1"/>
    <col min="991" max="991" width="27.85546875" customWidth="1"/>
    <col min="992" max="992" width="3.7109375" customWidth="1"/>
    <col min="993" max="1032" width="0" hidden="1" customWidth="1"/>
    <col min="1033" max="1033" width="10.28515625" customWidth="1"/>
    <col min="1035" max="1035" width="12.5703125" customWidth="1"/>
    <col min="1039" max="1039" width="10.7109375" customWidth="1"/>
    <col min="1246" max="1246" width="3.7109375" customWidth="1"/>
    <col min="1247" max="1247" width="27.85546875" customWidth="1"/>
    <col min="1248" max="1248" width="3.7109375" customWidth="1"/>
    <col min="1249" max="1288" width="0" hidden="1" customWidth="1"/>
    <col min="1289" max="1289" width="10.28515625" customWidth="1"/>
    <col min="1291" max="1291" width="12.5703125" customWidth="1"/>
    <col min="1295" max="1295" width="10.7109375" customWidth="1"/>
    <col min="1502" max="1502" width="3.7109375" customWidth="1"/>
    <col min="1503" max="1503" width="27.85546875" customWidth="1"/>
    <col min="1504" max="1504" width="3.7109375" customWidth="1"/>
    <col min="1505" max="1544" width="0" hidden="1" customWidth="1"/>
    <col min="1545" max="1545" width="10.28515625" customWidth="1"/>
    <col min="1547" max="1547" width="12.5703125" customWidth="1"/>
    <col min="1551" max="1551" width="10.7109375" customWidth="1"/>
    <col min="1758" max="1758" width="3.7109375" customWidth="1"/>
    <col min="1759" max="1759" width="27.85546875" customWidth="1"/>
    <col min="1760" max="1760" width="3.7109375" customWidth="1"/>
    <col min="1761" max="1800" width="0" hidden="1" customWidth="1"/>
    <col min="1801" max="1801" width="10.28515625" customWidth="1"/>
    <col min="1803" max="1803" width="12.5703125" customWidth="1"/>
    <col min="1807" max="1807" width="10.7109375" customWidth="1"/>
    <col min="2014" max="2014" width="3.7109375" customWidth="1"/>
    <col min="2015" max="2015" width="27.85546875" customWidth="1"/>
    <col min="2016" max="2016" width="3.7109375" customWidth="1"/>
    <col min="2017" max="2056" width="0" hidden="1" customWidth="1"/>
    <col min="2057" max="2057" width="10.28515625" customWidth="1"/>
    <col min="2059" max="2059" width="12.5703125" customWidth="1"/>
    <col min="2063" max="2063" width="10.7109375" customWidth="1"/>
    <col min="2270" max="2270" width="3.7109375" customWidth="1"/>
    <col min="2271" max="2271" width="27.85546875" customWidth="1"/>
    <col min="2272" max="2272" width="3.7109375" customWidth="1"/>
    <col min="2273" max="2312" width="0" hidden="1" customWidth="1"/>
    <col min="2313" max="2313" width="10.28515625" customWidth="1"/>
    <col min="2315" max="2315" width="12.5703125" customWidth="1"/>
    <col min="2319" max="2319" width="10.7109375" customWidth="1"/>
    <col min="2526" max="2526" width="3.7109375" customWidth="1"/>
    <col min="2527" max="2527" width="27.85546875" customWidth="1"/>
    <col min="2528" max="2528" width="3.7109375" customWidth="1"/>
    <col min="2529" max="2568" width="0" hidden="1" customWidth="1"/>
    <col min="2569" max="2569" width="10.28515625" customWidth="1"/>
    <col min="2571" max="2571" width="12.5703125" customWidth="1"/>
    <col min="2575" max="2575" width="10.7109375" customWidth="1"/>
    <col min="2782" max="2782" width="3.7109375" customWidth="1"/>
    <col min="2783" max="2783" width="27.85546875" customWidth="1"/>
    <col min="2784" max="2784" width="3.7109375" customWidth="1"/>
    <col min="2785" max="2824" width="0" hidden="1" customWidth="1"/>
    <col min="2825" max="2825" width="10.28515625" customWidth="1"/>
    <col min="2827" max="2827" width="12.5703125" customWidth="1"/>
    <col min="2831" max="2831" width="10.7109375" customWidth="1"/>
    <col min="3038" max="3038" width="3.7109375" customWidth="1"/>
    <col min="3039" max="3039" width="27.85546875" customWidth="1"/>
    <col min="3040" max="3040" width="3.7109375" customWidth="1"/>
    <col min="3041" max="3080" width="0" hidden="1" customWidth="1"/>
    <col min="3081" max="3081" width="10.28515625" customWidth="1"/>
    <col min="3083" max="3083" width="12.5703125" customWidth="1"/>
    <col min="3087" max="3087" width="10.7109375" customWidth="1"/>
    <col min="3294" max="3294" width="3.7109375" customWidth="1"/>
    <col min="3295" max="3295" width="27.85546875" customWidth="1"/>
    <col min="3296" max="3296" width="3.7109375" customWidth="1"/>
    <col min="3297" max="3336" width="0" hidden="1" customWidth="1"/>
    <col min="3337" max="3337" width="10.28515625" customWidth="1"/>
    <col min="3339" max="3339" width="12.5703125" customWidth="1"/>
    <col min="3343" max="3343" width="10.7109375" customWidth="1"/>
    <col min="3550" max="3550" width="3.7109375" customWidth="1"/>
    <col min="3551" max="3551" width="27.85546875" customWidth="1"/>
    <col min="3552" max="3552" width="3.7109375" customWidth="1"/>
    <col min="3553" max="3592" width="0" hidden="1" customWidth="1"/>
    <col min="3593" max="3593" width="10.28515625" customWidth="1"/>
    <col min="3595" max="3595" width="12.5703125" customWidth="1"/>
    <col min="3599" max="3599" width="10.7109375" customWidth="1"/>
    <col min="3806" max="3806" width="3.7109375" customWidth="1"/>
    <col min="3807" max="3807" width="27.85546875" customWidth="1"/>
    <col min="3808" max="3808" width="3.7109375" customWidth="1"/>
    <col min="3809" max="3848" width="0" hidden="1" customWidth="1"/>
    <col min="3849" max="3849" width="10.28515625" customWidth="1"/>
    <col min="3851" max="3851" width="12.5703125" customWidth="1"/>
    <col min="3855" max="3855" width="10.7109375" customWidth="1"/>
    <col min="4062" max="4062" width="3.7109375" customWidth="1"/>
    <col min="4063" max="4063" width="27.85546875" customWidth="1"/>
    <col min="4064" max="4064" width="3.7109375" customWidth="1"/>
    <col min="4065" max="4104" width="0" hidden="1" customWidth="1"/>
    <col min="4105" max="4105" width="10.28515625" customWidth="1"/>
    <col min="4107" max="4107" width="12.5703125" customWidth="1"/>
    <col min="4111" max="4111" width="10.7109375" customWidth="1"/>
    <col min="4318" max="4318" width="3.7109375" customWidth="1"/>
    <col min="4319" max="4319" width="27.85546875" customWidth="1"/>
    <col min="4320" max="4320" width="3.7109375" customWidth="1"/>
    <col min="4321" max="4360" width="0" hidden="1" customWidth="1"/>
    <col min="4361" max="4361" width="10.28515625" customWidth="1"/>
    <col min="4363" max="4363" width="12.5703125" customWidth="1"/>
    <col min="4367" max="4367" width="10.7109375" customWidth="1"/>
    <col min="4574" max="4574" width="3.7109375" customWidth="1"/>
    <col min="4575" max="4575" width="27.85546875" customWidth="1"/>
    <col min="4576" max="4576" width="3.7109375" customWidth="1"/>
    <col min="4577" max="4616" width="0" hidden="1" customWidth="1"/>
    <col min="4617" max="4617" width="10.28515625" customWidth="1"/>
    <col min="4619" max="4619" width="12.5703125" customWidth="1"/>
    <col min="4623" max="4623" width="10.7109375" customWidth="1"/>
    <col min="4830" max="4830" width="3.7109375" customWidth="1"/>
    <col min="4831" max="4831" width="27.85546875" customWidth="1"/>
    <col min="4832" max="4832" width="3.7109375" customWidth="1"/>
    <col min="4833" max="4872" width="0" hidden="1" customWidth="1"/>
    <col min="4873" max="4873" width="10.28515625" customWidth="1"/>
    <col min="4875" max="4875" width="12.5703125" customWidth="1"/>
    <col min="4879" max="4879" width="10.7109375" customWidth="1"/>
    <col min="5086" max="5086" width="3.7109375" customWidth="1"/>
    <col min="5087" max="5087" width="27.85546875" customWidth="1"/>
    <col min="5088" max="5088" width="3.7109375" customWidth="1"/>
    <col min="5089" max="5128" width="0" hidden="1" customWidth="1"/>
    <col min="5129" max="5129" width="10.28515625" customWidth="1"/>
    <col min="5131" max="5131" width="12.5703125" customWidth="1"/>
    <col min="5135" max="5135" width="10.7109375" customWidth="1"/>
    <col min="5342" max="5342" width="3.7109375" customWidth="1"/>
    <col min="5343" max="5343" width="27.85546875" customWidth="1"/>
    <col min="5344" max="5344" width="3.7109375" customWidth="1"/>
    <col min="5345" max="5384" width="0" hidden="1" customWidth="1"/>
    <col min="5385" max="5385" width="10.28515625" customWidth="1"/>
    <col min="5387" max="5387" width="12.5703125" customWidth="1"/>
    <col min="5391" max="5391" width="10.7109375" customWidth="1"/>
    <col min="5598" max="5598" width="3.7109375" customWidth="1"/>
    <col min="5599" max="5599" width="27.85546875" customWidth="1"/>
    <col min="5600" max="5600" width="3.7109375" customWidth="1"/>
    <col min="5601" max="5640" width="0" hidden="1" customWidth="1"/>
    <col min="5641" max="5641" width="10.28515625" customWidth="1"/>
    <col min="5643" max="5643" width="12.5703125" customWidth="1"/>
    <col min="5647" max="5647" width="10.7109375" customWidth="1"/>
    <col min="5854" max="5854" width="3.7109375" customWidth="1"/>
    <col min="5855" max="5855" width="27.85546875" customWidth="1"/>
    <col min="5856" max="5856" width="3.7109375" customWidth="1"/>
    <col min="5857" max="5896" width="0" hidden="1" customWidth="1"/>
    <col min="5897" max="5897" width="10.28515625" customWidth="1"/>
    <col min="5899" max="5899" width="12.5703125" customWidth="1"/>
    <col min="5903" max="5903" width="10.7109375" customWidth="1"/>
    <col min="6110" max="6110" width="3.7109375" customWidth="1"/>
    <col min="6111" max="6111" width="27.85546875" customWidth="1"/>
    <col min="6112" max="6112" width="3.7109375" customWidth="1"/>
    <col min="6113" max="6152" width="0" hidden="1" customWidth="1"/>
    <col min="6153" max="6153" width="10.28515625" customWidth="1"/>
    <col min="6155" max="6155" width="12.5703125" customWidth="1"/>
    <col min="6159" max="6159" width="10.7109375" customWidth="1"/>
    <col min="6366" max="6366" width="3.7109375" customWidth="1"/>
    <col min="6367" max="6367" width="27.85546875" customWidth="1"/>
    <col min="6368" max="6368" width="3.7109375" customWidth="1"/>
    <col min="6369" max="6408" width="0" hidden="1" customWidth="1"/>
    <col min="6409" max="6409" width="10.28515625" customWidth="1"/>
    <col min="6411" max="6411" width="12.5703125" customWidth="1"/>
    <col min="6415" max="6415" width="10.7109375" customWidth="1"/>
    <col min="6622" max="6622" width="3.7109375" customWidth="1"/>
    <col min="6623" max="6623" width="27.85546875" customWidth="1"/>
    <col min="6624" max="6624" width="3.7109375" customWidth="1"/>
    <col min="6625" max="6664" width="0" hidden="1" customWidth="1"/>
    <col min="6665" max="6665" width="10.28515625" customWidth="1"/>
    <col min="6667" max="6667" width="12.5703125" customWidth="1"/>
    <col min="6671" max="6671" width="10.7109375" customWidth="1"/>
    <col min="6878" max="6878" width="3.7109375" customWidth="1"/>
    <col min="6879" max="6879" width="27.85546875" customWidth="1"/>
    <col min="6880" max="6880" width="3.7109375" customWidth="1"/>
    <col min="6881" max="6920" width="0" hidden="1" customWidth="1"/>
    <col min="6921" max="6921" width="10.28515625" customWidth="1"/>
    <col min="6923" max="6923" width="12.5703125" customWidth="1"/>
    <col min="6927" max="6927" width="10.7109375" customWidth="1"/>
    <col min="7134" max="7134" width="3.7109375" customWidth="1"/>
    <col min="7135" max="7135" width="27.85546875" customWidth="1"/>
    <col min="7136" max="7136" width="3.7109375" customWidth="1"/>
    <col min="7137" max="7176" width="0" hidden="1" customWidth="1"/>
    <col min="7177" max="7177" width="10.28515625" customWidth="1"/>
    <col min="7179" max="7179" width="12.5703125" customWidth="1"/>
    <col min="7183" max="7183" width="10.7109375" customWidth="1"/>
    <col min="7390" max="7390" width="3.7109375" customWidth="1"/>
    <col min="7391" max="7391" width="27.85546875" customWidth="1"/>
    <col min="7392" max="7392" width="3.7109375" customWidth="1"/>
    <col min="7393" max="7432" width="0" hidden="1" customWidth="1"/>
    <col min="7433" max="7433" width="10.28515625" customWidth="1"/>
    <col min="7435" max="7435" width="12.5703125" customWidth="1"/>
    <col min="7439" max="7439" width="10.7109375" customWidth="1"/>
    <col min="7646" max="7646" width="3.7109375" customWidth="1"/>
    <col min="7647" max="7647" width="27.85546875" customWidth="1"/>
    <col min="7648" max="7648" width="3.7109375" customWidth="1"/>
    <col min="7649" max="7688" width="0" hidden="1" customWidth="1"/>
    <col min="7689" max="7689" width="10.28515625" customWidth="1"/>
    <col min="7691" max="7691" width="12.5703125" customWidth="1"/>
    <col min="7695" max="7695" width="10.7109375" customWidth="1"/>
    <col min="7902" max="7902" width="3.7109375" customWidth="1"/>
    <col min="7903" max="7903" width="27.85546875" customWidth="1"/>
    <col min="7904" max="7904" width="3.7109375" customWidth="1"/>
    <col min="7905" max="7944" width="0" hidden="1" customWidth="1"/>
    <col min="7945" max="7945" width="10.28515625" customWidth="1"/>
    <col min="7947" max="7947" width="12.5703125" customWidth="1"/>
    <col min="7951" max="7951" width="10.7109375" customWidth="1"/>
    <col min="8158" max="8158" width="3.7109375" customWidth="1"/>
    <col min="8159" max="8159" width="27.85546875" customWidth="1"/>
    <col min="8160" max="8160" width="3.7109375" customWidth="1"/>
    <col min="8161" max="8200" width="0" hidden="1" customWidth="1"/>
    <col min="8201" max="8201" width="10.28515625" customWidth="1"/>
    <col min="8203" max="8203" width="12.5703125" customWidth="1"/>
    <col min="8207" max="8207" width="10.7109375" customWidth="1"/>
    <col min="8414" max="8414" width="3.7109375" customWidth="1"/>
    <col min="8415" max="8415" width="27.85546875" customWidth="1"/>
    <col min="8416" max="8416" width="3.7109375" customWidth="1"/>
    <col min="8417" max="8456" width="0" hidden="1" customWidth="1"/>
    <col min="8457" max="8457" width="10.28515625" customWidth="1"/>
    <col min="8459" max="8459" width="12.5703125" customWidth="1"/>
    <col min="8463" max="8463" width="10.7109375" customWidth="1"/>
    <col min="8670" max="8670" width="3.7109375" customWidth="1"/>
    <col min="8671" max="8671" width="27.85546875" customWidth="1"/>
    <col min="8672" max="8672" width="3.7109375" customWidth="1"/>
    <col min="8673" max="8712" width="0" hidden="1" customWidth="1"/>
    <col min="8713" max="8713" width="10.28515625" customWidth="1"/>
    <col min="8715" max="8715" width="12.5703125" customWidth="1"/>
    <col min="8719" max="8719" width="10.7109375" customWidth="1"/>
    <col min="8926" max="8926" width="3.7109375" customWidth="1"/>
    <col min="8927" max="8927" width="27.85546875" customWidth="1"/>
    <col min="8928" max="8928" width="3.7109375" customWidth="1"/>
    <col min="8929" max="8968" width="0" hidden="1" customWidth="1"/>
    <col min="8969" max="8969" width="10.28515625" customWidth="1"/>
    <col min="8971" max="8971" width="12.5703125" customWidth="1"/>
    <col min="8975" max="8975" width="10.7109375" customWidth="1"/>
    <col min="9182" max="9182" width="3.7109375" customWidth="1"/>
    <col min="9183" max="9183" width="27.85546875" customWidth="1"/>
    <col min="9184" max="9184" width="3.7109375" customWidth="1"/>
    <col min="9185" max="9224" width="0" hidden="1" customWidth="1"/>
    <col min="9225" max="9225" width="10.28515625" customWidth="1"/>
    <col min="9227" max="9227" width="12.5703125" customWidth="1"/>
    <col min="9231" max="9231" width="10.7109375" customWidth="1"/>
    <col min="9438" max="9438" width="3.7109375" customWidth="1"/>
    <col min="9439" max="9439" width="27.85546875" customWidth="1"/>
    <col min="9440" max="9440" width="3.7109375" customWidth="1"/>
    <col min="9441" max="9480" width="0" hidden="1" customWidth="1"/>
    <col min="9481" max="9481" width="10.28515625" customWidth="1"/>
    <col min="9483" max="9483" width="12.5703125" customWidth="1"/>
    <col min="9487" max="9487" width="10.7109375" customWidth="1"/>
    <col min="9694" max="9694" width="3.7109375" customWidth="1"/>
    <col min="9695" max="9695" width="27.85546875" customWidth="1"/>
    <col min="9696" max="9696" width="3.7109375" customWidth="1"/>
    <col min="9697" max="9736" width="0" hidden="1" customWidth="1"/>
    <col min="9737" max="9737" width="10.28515625" customWidth="1"/>
    <col min="9739" max="9739" width="12.5703125" customWidth="1"/>
    <col min="9743" max="9743" width="10.7109375" customWidth="1"/>
    <col min="9950" max="9950" width="3.7109375" customWidth="1"/>
    <col min="9951" max="9951" width="27.85546875" customWidth="1"/>
    <col min="9952" max="9952" width="3.7109375" customWidth="1"/>
    <col min="9953" max="9992" width="0" hidden="1" customWidth="1"/>
    <col min="9993" max="9993" width="10.28515625" customWidth="1"/>
    <col min="9995" max="9995" width="12.5703125" customWidth="1"/>
    <col min="9999" max="9999" width="10.7109375" customWidth="1"/>
    <col min="10206" max="10206" width="3.7109375" customWidth="1"/>
    <col min="10207" max="10207" width="27.85546875" customWidth="1"/>
    <col min="10208" max="10208" width="3.7109375" customWidth="1"/>
    <col min="10209" max="10248" width="0" hidden="1" customWidth="1"/>
    <col min="10249" max="10249" width="10.28515625" customWidth="1"/>
    <col min="10251" max="10251" width="12.5703125" customWidth="1"/>
    <col min="10255" max="10255" width="10.7109375" customWidth="1"/>
    <col min="10462" max="10462" width="3.7109375" customWidth="1"/>
    <col min="10463" max="10463" width="27.85546875" customWidth="1"/>
    <col min="10464" max="10464" width="3.7109375" customWidth="1"/>
    <col min="10465" max="10504" width="0" hidden="1" customWidth="1"/>
    <col min="10505" max="10505" width="10.28515625" customWidth="1"/>
    <col min="10507" max="10507" width="12.5703125" customWidth="1"/>
    <col min="10511" max="10511" width="10.7109375" customWidth="1"/>
    <col min="10718" max="10718" width="3.7109375" customWidth="1"/>
    <col min="10719" max="10719" width="27.85546875" customWidth="1"/>
    <col min="10720" max="10720" width="3.7109375" customWidth="1"/>
    <col min="10721" max="10760" width="0" hidden="1" customWidth="1"/>
    <col min="10761" max="10761" width="10.28515625" customWidth="1"/>
    <col min="10763" max="10763" width="12.5703125" customWidth="1"/>
    <col min="10767" max="10767" width="10.7109375" customWidth="1"/>
    <col min="10974" max="10974" width="3.7109375" customWidth="1"/>
    <col min="10975" max="10975" width="27.85546875" customWidth="1"/>
    <col min="10976" max="10976" width="3.7109375" customWidth="1"/>
    <col min="10977" max="11016" width="0" hidden="1" customWidth="1"/>
    <col min="11017" max="11017" width="10.28515625" customWidth="1"/>
    <col min="11019" max="11019" width="12.5703125" customWidth="1"/>
    <col min="11023" max="11023" width="10.7109375" customWidth="1"/>
    <col min="11230" max="11230" width="3.7109375" customWidth="1"/>
    <col min="11231" max="11231" width="27.85546875" customWidth="1"/>
    <col min="11232" max="11232" width="3.7109375" customWidth="1"/>
    <col min="11233" max="11272" width="0" hidden="1" customWidth="1"/>
    <col min="11273" max="11273" width="10.28515625" customWidth="1"/>
    <col min="11275" max="11275" width="12.5703125" customWidth="1"/>
    <col min="11279" max="11279" width="10.7109375" customWidth="1"/>
    <col min="11486" max="11486" width="3.7109375" customWidth="1"/>
    <col min="11487" max="11487" width="27.85546875" customWidth="1"/>
    <col min="11488" max="11488" width="3.7109375" customWidth="1"/>
    <col min="11489" max="11528" width="0" hidden="1" customWidth="1"/>
    <col min="11529" max="11529" width="10.28515625" customWidth="1"/>
    <col min="11531" max="11531" width="12.5703125" customWidth="1"/>
    <col min="11535" max="11535" width="10.7109375" customWidth="1"/>
    <col min="11742" max="11742" width="3.7109375" customWidth="1"/>
    <col min="11743" max="11743" width="27.85546875" customWidth="1"/>
    <col min="11744" max="11744" width="3.7109375" customWidth="1"/>
    <col min="11745" max="11784" width="0" hidden="1" customWidth="1"/>
    <col min="11785" max="11785" width="10.28515625" customWidth="1"/>
    <col min="11787" max="11787" width="12.5703125" customWidth="1"/>
    <col min="11791" max="11791" width="10.7109375" customWidth="1"/>
    <col min="11998" max="11998" width="3.7109375" customWidth="1"/>
    <col min="11999" max="11999" width="27.85546875" customWidth="1"/>
    <col min="12000" max="12000" width="3.7109375" customWidth="1"/>
    <col min="12001" max="12040" width="0" hidden="1" customWidth="1"/>
    <col min="12041" max="12041" width="10.28515625" customWidth="1"/>
    <col min="12043" max="12043" width="12.5703125" customWidth="1"/>
    <col min="12047" max="12047" width="10.7109375" customWidth="1"/>
    <col min="12254" max="12254" width="3.7109375" customWidth="1"/>
    <col min="12255" max="12255" width="27.85546875" customWidth="1"/>
    <col min="12256" max="12256" width="3.7109375" customWidth="1"/>
    <col min="12257" max="12296" width="0" hidden="1" customWidth="1"/>
    <col min="12297" max="12297" width="10.28515625" customWidth="1"/>
    <col min="12299" max="12299" width="12.5703125" customWidth="1"/>
    <col min="12303" max="12303" width="10.7109375" customWidth="1"/>
    <col min="12510" max="12510" width="3.7109375" customWidth="1"/>
    <col min="12511" max="12511" width="27.85546875" customWidth="1"/>
    <col min="12512" max="12512" width="3.7109375" customWidth="1"/>
    <col min="12513" max="12552" width="0" hidden="1" customWidth="1"/>
    <col min="12553" max="12553" width="10.28515625" customWidth="1"/>
    <col min="12555" max="12555" width="12.5703125" customWidth="1"/>
    <col min="12559" max="12559" width="10.7109375" customWidth="1"/>
    <col min="12766" max="12766" width="3.7109375" customWidth="1"/>
    <col min="12767" max="12767" width="27.85546875" customWidth="1"/>
    <col min="12768" max="12768" width="3.7109375" customWidth="1"/>
    <col min="12769" max="12808" width="0" hidden="1" customWidth="1"/>
    <col min="12809" max="12809" width="10.28515625" customWidth="1"/>
    <col min="12811" max="12811" width="12.5703125" customWidth="1"/>
    <col min="12815" max="12815" width="10.7109375" customWidth="1"/>
    <col min="13022" max="13022" width="3.7109375" customWidth="1"/>
    <col min="13023" max="13023" width="27.85546875" customWidth="1"/>
    <col min="13024" max="13024" width="3.7109375" customWidth="1"/>
    <col min="13025" max="13064" width="0" hidden="1" customWidth="1"/>
    <col min="13065" max="13065" width="10.28515625" customWidth="1"/>
    <col min="13067" max="13067" width="12.5703125" customWidth="1"/>
    <col min="13071" max="13071" width="10.7109375" customWidth="1"/>
    <col min="13278" max="13278" width="3.7109375" customWidth="1"/>
    <col min="13279" max="13279" width="27.85546875" customWidth="1"/>
    <col min="13280" max="13280" width="3.7109375" customWidth="1"/>
    <col min="13281" max="13320" width="0" hidden="1" customWidth="1"/>
    <col min="13321" max="13321" width="10.28515625" customWidth="1"/>
    <col min="13323" max="13323" width="12.5703125" customWidth="1"/>
    <col min="13327" max="13327" width="10.7109375" customWidth="1"/>
    <col min="13534" max="13534" width="3.7109375" customWidth="1"/>
    <col min="13535" max="13535" width="27.85546875" customWidth="1"/>
    <col min="13536" max="13536" width="3.7109375" customWidth="1"/>
    <col min="13537" max="13576" width="0" hidden="1" customWidth="1"/>
    <col min="13577" max="13577" width="10.28515625" customWidth="1"/>
    <col min="13579" max="13579" width="12.5703125" customWidth="1"/>
    <col min="13583" max="13583" width="10.7109375" customWidth="1"/>
    <col min="13790" max="13790" width="3.7109375" customWidth="1"/>
    <col min="13791" max="13791" width="27.85546875" customWidth="1"/>
    <col min="13792" max="13792" width="3.7109375" customWidth="1"/>
    <col min="13793" max="13832" width="0" hidden="1" customWidth="1"/>
    <col min="13833" max="13833" width="10.28515625" customWidth="1"/>
    <col min="13835" max="13835" width="12.5703125" customWidth="1"/>
    <col min="13839" max="13839" width="10.7109375" customWidth="1"/>
    <col min="14046" max="14046" width="3.7109375" customWidth="1"/>
    <col min="14047" max="14047" width="27.85546875" customWidth="1"/>
    <col min="14048" max="14048" width="3.7109375" customWidth="1"/>
    <col min="14049" max="14088" width="0" hidden="1" customWidth="1"/>
    <col min="14089" max="14089" width="10.28515625" customWidth="1"/>
    <col min="14091" max="14091" width="12.5703125" customWidth="1"/>
    <col min="14095" max="14095" width="10.7109375" customWidth="1"/>
    <col min="14302" max="14302" width="3.7109375" customWidth="1"/>
    <col min="14303" max="14303" width="27.85546875" customWidth="1"/>
    <col min="14304" max="14304" width="3.7109375" customWidth="1"/>
    <col min="14305" max="14344" width="0" hidden="1" customWidth="1"/>
    <col min="14345" max="14345" width="10.28515625" customWidth="1"/>
    <col min="14347" max="14347" width="12.5703125" customWidth="1"/>
    <col min="14351" max="14351" width="10.7109375" customWidth="1"/>
    <col min="14558" max="14558" width="3.7109375" customWidth="1"/>
    <col min="14559" max="14559" width="27.85546875" customWidth="1"/>
    <col min="14560" max="14560" width="3.7109375" customWidth="1"/>
    <col min="14561" max="14600" width="0" hidden="1" customWidth="1"/>
    <col min="14601" max="14601" width="10.28515625" customWidth="1"/>
    <col min="14603" max="14603" width="12.5703125" customWidth="1"/>
    <col min="14607" max="14607" width="10.7109375" customWidth="1"/>
    <col min="14814" max="14814" width="3.7109375" customWidth="1"/>
    <col min="14815" max="14815" width="27.85546875" customWidth="1"/>
    <col min="14816" max="14816" width="3.7109375" customWidth="1"/>
    <col min="14817" max="14856" width="0" hidden="1" customWidth="1"/>
    <col min="14857" max="14857" width="10.28515625" customWidth="1"/>
    <col min="14859" max="14859" width="12.5703125" customWidth="1"/>
    <col min="14863" max="14863" width="10.7109375" customWidth="1"/>
    <col min="15070" max="15070" width="3.7109375" customWidth="1"/>
    <col min="15071" max="15071" width="27.85546875" customWidth="1"/>
    <col min="15072" max="15072" width="3.7109375" customWidth="1"/>
    <col min="15073" max="15112" width="0" hidden="1" customWidth="1"/>
    <col min="15113" max="15113" width="10.28515625" customWidth="1"/>
    <col min="15115" max="15115" width="12.5703125" customWidth="1"/>
    <col min="15119" max="15119" width="10.7109375" customWidth="1"/>
    <col min="15326" max="15326" width="3.7109375" customWidth="1"/>
    <col min="15327" max="15327" width="27.85546875" customWidth="1"/>
    <col min="15328" max="15328" width="3.7109375" customWidth="1"/>
    <col min="15329" max="15368" width="0" hidden="1" customWidth="1"/>
    <col min="15369" max="15369" width="10.28515625" customWidth="1"/>
    <col min="15371" max="15371" width="12.5703125" customWidth="1"/>
    <col min="15375" max="15375" width="10.7109375" customWidth="1"/>
    <col min="15582" max="15582" width="3.7109375" customWidth="1"/>
    <col min="15583" max="15583" width="27.85546875" customWidth="1"/>
    <col min="15584" max="15584" width="3.7109375" customWidth="1"/>
    <col min="15585" max="15624" width="0" hidden="1" customWidth="1"/>
    <col min="15625" max="15625" width="10.28515625" customWidth="1"/>
    <col min="15627" max="15627" width="12.5703125" customWidth="1"/>
    <col min="15631" max="15631" width="10.7109375" customWidth="1"/>
    <col min="15838" max="15838" width="3.7109375" customWidth="1"/>
    <col min="15839" max="15839" width="27.85546875" customWidth="1"/>
    <col min="15840" max="15840" width="3.7109375" customWidth="1"/>
    <col min="15841" max="15880" width="0" hidden="1" customWidth="1"/>
    <col min="15881" max="15881" width="10.28515625" customWidth="1"/>
    <col min="15883" max="15883" width="12.5703125" customWidth="1"/>
    <col min="15887" max="15887" width="10.7109375" customWidth="1"/>
    <col min="16094" max="16094" width="3.7109375" customWidth="1"/>
    <col min="16095" max="16095" width="27.85546875" customWidth="1"/>
    <col min="16096" max="16096" width="3.7109375" customWidth="1"/>
    <col min="16097" max="16136" width="0" hidden="1" customWidth="1"/>
    <col min="16137" max="16137" width="10.28515625" customWidth="1"/>
    <col min="16139" max="16139" width="12.5703125" customWidth="1"/>
    <col min="16143" max="16143" width="10.7109375" customWidth="1"/>
  </cols>
  <sheetData>
    <row r="1" spans="1:18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8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1:18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</row>
    <row r="4" spans="1:18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</row>
    <row r="5" spans="1:18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</row>
    <row r="6" spans="1:18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</row>
    <row r="7" spans="1:18" ht="38.25" x14ac:dyDescent="0.25">
      <c r="A7" s="1" t="s">
        <v>1</v>
      </c>
      <c r="B7" s="2" t="s">
        <v>2</v>
      </c>
      <c r="C7" s="3" t="s">
        <v>3</v>
      </c>
      <c r="D7" s="3"/>
      <c r="E7" s="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</row>
    <row r="8" spans="1:18" ht="15" customHeight="1" x14ac:dyDescent="0.25">
      <c r="A8" s="1"/>
      <c r="B8" s="2"/>
      <c r="C8" s="3"/>
      <c r="D8" s="152"/>
      <c r="E8" s="152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32"/>
      <c r="Q8" s="126" t="s">
        <v>114</v>
      </c>
      <c r="R8" s="137" t="s">
        <v>164</v>
      </c>
    </row>
    <row r="9" spans="1:18" s="7" customFormat="1" ht="33.75" customHeight="1" x14ac:dyDescent="0.25">
      <c r="A9" s="4"/>
      <c r="B9" s="5" t="s">
        <v>198</v>
      </c>
      <c r="C9" s="6"/>
      <c r="D9" s="119" t="s">
        <v>77</v>
      </c>
      <c r="E9" s="119"/>
      <c r="F9" s="134" t="s">
        <v>173</v>
      </c>
      <c r="G9" s="135"/>
      <c r="H9" s="140" t="s">
        <v>135</v>
      </c>
      <c r="I9" s="141"/>
      <c r="J9" s="134" t="s">
        <v>136</v>
      </c>
      <c r="K9" s="135"/>
      <c r="L9" s="52" t="s">
        <v>132</v>
      </c>
      <c r="M9" s="134" t="s">
        <v>117</v>
      </c>
      <c r="N9" s="135"/>
      <c r="O9" s="136" t="s">
        <v>118</v>
      </c>
      <c r="P9" s="136"/>
      <c r="Q9" s="127"/>
      <c r="R9" s="137"/>
    </row>
    <row r="10" spans="1:18" s="12" customFormat="1" x14ac:dyDescent="0.25">
      <c r="A10" s="8"/>
      <c r="B10" s="9" t="s">
        <v>12</v>
      </c>
      <c r="C10" s="10"/>
      <c r="D10" s="11" t="s">
        <v>155</v>
      </c>
      <c r="E10" s="11" t="s">
        <v>156</v>
      </c>
      <c r="F10" s="11" t="s">
        <v>155</v>
      </c>
      <c r="G10" s="11" t="s">
        <v>156</v>
      </c>
      <c r="H10" s="11" t="s">
        <v>155</v>
      </c>
      <c r="I10" s="11" t="s">
        <v>156</v>
      </c>
      <c r="J10" s="11" t="s">
        <v>155</v>
      </c>
      <c r="K10" s="11" t="s">
        <v>156</v>
      </c>
      <c r="L10" s="121" t="s">
        <v>186</v>
      </c>
      <c r="M10" s="11" t="s">
        <v>155</v>
      </c>
      <c r="N10" s="11" t="s">
        <v>156</v>
      </c>
      <c r="O10" s="11" t="s">
        <v>155</v>
      </c>
      <c r="P10" s="11" t="s">
        <v>156</v>
      </c>
      <c r="Q10" s="53">
        <v>1</v>
      </c>
      <c r="R10" s="86">
        <v>1</v>
      </c>
    </row>
    <row r="11" spans="1:18" s="18" customFormat="1" ht="11.25" x14ac:dyDescent="0.2">
      <c r="A11" s="13"/>
      <c r="B11" s="14" t="s">
        <v>13</v>
      </c>
      <c r="C11" s="15"/>
      <c r="D11" s="16" t="s">
        <v>15</v>
      </c>
      <c r="E11" s="16"/>
      <c r="F11" s="16" t="s">
        <v>119</v>
      </c>
      <c r="G11" s="16" t="s">
        <v>15</v>
      </c>
      <c r="H11" s="16" t="s">
        <v>120</v>
      </c>
      <c r="I11" s="16" t="s">
        <v>15</v>
      </c>
      <c r="J11" s="16" t="s">
        <v>131</v>
      </c>
      <c r="K11" s="16" t="s">
        <v>142</v>
      </c>
      <c r="L11" s="16" t="s">
        <v>133</v>
      </c>
      <c r="M11" s="16" t="s">
        <v>121</v>
      </c>
      <c r="N11" s="16" t="s">
        <v>121</v>
      </c>
      <c r="O11" s="16" t="s">
        <v>17</v>
      </c>
      <c r="P11" s="16" t="s">
        <v>17</v>
      </c>
      <c r="Q11" s="17"/>
      <c r="R11" s="84"/>
    </row>
    <row r="12" spans="1:18" x14ac:dyDescent="0.25">
      <c r="A12" s="8"/>
      <c r="B12" s="19" t="s">
        <v>19</v>
      </c>
      <c r="C12" s="20"/>
      <c r="D12" s="21"/>
      <c r="E12" s="21"/>
      <c r="F12" s="21"/>
      <c r="G12" s="21"/>
      <c r="H12" s="22"/>
      <c r="I12" s="22"/>
      <c r="J12" s="22"/>
      <c r="K12" s="22"/>
      <c r="L12" s="23"/>
      <c r="M12" s="22"/>
      <c r="N12" s="22"/>
      <c r="O12" s="22"/>
      <c r="P12" s="22"/>
      <c r="Q12" s="24"/>
      <c r="R12" s="25"/>
    </row>
    <row r="13" spans="1:18" x14ac:dyDescent="0.25">
      <c r="A13" s="26">
        <v>1</v>
      </c>
      <c r="B13" s="27" t="s">
        <v>20</v>
      </c>
      <c r="C13" s="28" t="s">
        <v>21</v>
      </c>
      <c r="D13" s="29"/>
      <c r="E13" s="29"/>
      <c r="F13" s="29"/>
      <c r="G13" s="29"/>
      <c r="H13" s="29"/>
      <c r="I13" s="29"/>
      <c r="J13" s="35"/>
      <c r="K13" s="35"/>
      <c r="L13" s="30"/>
      <c r="M13" s="29"/>
      <c r="N13" s="29"/>
      <c r="O13" s="29"/>
      <c r="P13" s="29"/>
      <c r="Q13" s="31">
        <f>(D13+F13+H13+J13+L13+M13+O13)*$Q$10</f>
        <v>0</v>
      </c>
      <c r="R13" s="97">
        <f>(E13+G13+I13+K13+L13+N13+P13)*$R$10</f>
        <v>0</v>
      </c>
    </row>
    <row r="14" spans="1:18" x14ac:dyDescent="0.25">
      <c r="A14" s="26">
        <v>2</v>
      </c>
      <c r="B14" s="32" t="s">
        <v>22</v>
      </c>
      <c r="C14" s="33" t="s">
        <v>21</v>
      </c>
      <c r="D14" s="29"/>
      <c r="E14" s="29"/>
      <c r="F14" s="29"/>
      <c r="G14" s="29"/>
      <c r="H14" s="29">
        <v>1.2800000000000001E-2</v>
      </c>
      <c r="I14" s="29">
        <v>1.6E-2</v>
      </c>
      <c r="J14" s="29"/>
      <c r="K14" s="29"/>
      <c r="L14" s="30"/>
      <c r="M14" s="29"/>
      <c r="N14" s="29"/>
      <c r="O14" s="29">
        <v>0.03</v>
      </c>
      <c r="P14" s="29">
        <v>0.03</v>
      </c>
      <c r="Q14" s="31">
        <f t="shared" ref="Q14:Q77" si="0">(D14+F14+H14+J14+L14+M14+O14)*$Q$10</f>
        <v>4.2799999999999998E-2</v>
      </c>
      <c r="R14" s="97">
        <f t="shared" ref="R14:R77" si="1">(E14+G14+I14+K14+L14+N14+P14)*$R$10</f>
        <v>4.5999999999999999E-2</v>
      </c>
    </row>
    <row r="15" spans="1:18" x14ac:dyDescent="0.25">
      <c r="A15" s="26">
        <v>3</v>
      </c>
      <c r="B15" s="27" t="s">
        <v>23</v>
      </c>
      <c r="C15" s="28" t="s">
        <v>21</v>
      </c>
      <c r="D15" s="29"/>
      <c r="E15" s="29"/>
      <c r="F15" s="29"/>
      <c r="G15" s="29"/>
      <c r="H15" s="29"/>
      <c r="I15" s="29"/>
      <c r="J15" s="29"/>
      <c r="K15" s="29"/>
      <c r="L15" s="30"/>
      <c r="M15" s="29">
        <v>0.02</v>
      </c>
      <c r="N15" s="29">
        <v>0.02</v>
      </c>
      <c r="O15" s="29"/>
      <c r="P15" s="29"/>
      <c r="Q15" s="31">
        <f t="shared" si="0"/>
        <v>0.02</v>
      </c>
      <c r="R15" s="97">
        <f t="shared" si="1"/>
        <v>0.02</v>
      </c>
    </row>
    <row r="16" spans="1:18" x14ac:dyDescent="0.25">
      <c r="A16" s="26">
        <v>4</v>
      </c>
      <c r="B16" s="27" t="s">
        <v>24</v>
      </c>
      <c r="C16" s="28" t="s">
        <v>21</v>
      </c>
      <c r="D16" s="29"/>
      <c r="E16" s="29"/>
      <c r="F16" s="29"/>
      <c r="G16" s="29"/>
      <c r="H16" s="29">
        <v>6.4000000000000003E-3</v>
      </c>
      <c r="I16" s="29">
        <v>8.0000000000000002E-3</v>
      </c>
      <c r="J16" s="29"/>
      <c r="K16" s="29"/>
      <c r="L16" s="30"/>
      <c r="M16" s="29"/>
      <c r="N16" s="29"/>
      <c r="O16" s="29"/>
      <c r="P16" s="29"/>
      <c r="Q16" s="31">
        <f t="shared" si="0"/>
        <v>6.4000000000000003E-3</v>
      </c>
      <c r="R16" s="97">
        <f t="shared" si="1"/>
        <v>8.0000000000000002E-3</v>
      </c>
    </row>
    <row r="17" spans="1:18" x14ac:dyDescent="0.25">
      <c r="A17" s="8"/>
      <c r="B17" s="19" t="s">
        <v>25</v>
      </c>
      <c r="C17" s="20"/>
      <c r="D17" s="21"/>
      <c r="E17" s="21"/>
      <c r="F17" s="21"/>
      <c r="G17" s="21"/>
      <c r="H17" s="22"/>
      <c r="I17" s="22"/>
      <c r="J17" s="22"/>
      <c r="K17" s="22"/>
      <c r="L17" s="30"/>
      <c r="M17" s="22"/>
      <c r="N17" s="22"/>
      <c r="O17" s="22"/>
      <c r="P17" s="22"/>
      <c r="Q17" s="31">
        <f t="shared" si="0"/>
        <v>0</v>
      </c>
      <c r="R17" s="97">
        <f t="shared" si="1"/>
        <v>0</v>
      </c>
    </row>
    <row r="18" spans="1:18" x14ac:dyDescent="0.25">
      <c r="A18" s="26">
        <v>5</v>
      </c>
      <c r="B18" s="32" t="s">
        <v>26</v>
      </c>
      <c r="C18" s="33" t="s">
        <v>21</v>
      </c>
      <c r="D18" s="29"/>
      <c r="E18" s="29"/>
      <c r="F18" s="29"/>
      <c r="G18" s="29"/>
      <c r="H18" s="29"/>
      <c r="I18" s="29"/>
      <c r="J18" s="29"/>
      <c r="K18" s="29"/>
      <c r="L18" s="30"/>
      <c r="M18" s="29"/>
      <c r="N18" s="29"/>
      <c r="O18" s="29"/>
      <c r="P18" s="29"/>
      <c r="Q18" s="31">
        <f t="shared" si="0"/>
        <v>0</v>
      </c>
      <c r="R18" s="97">
        <f t="shared" si="1"/>
        <v>0</v>
      </c>
    </row>
    <row r="19" spans="1:18" x14ac:dyDescent="0.25">
      <c r="A19" s="26">
        <v>6</v>
      </c>
      <c r="B19" s="27" t="s">
        <v>27</v>
      </c>
      <c r="C19" s="28" t="s">
        <v>21</v>
      </c>
      <c r="D19" s="29"/>
      <c r="E19" s="29"/>
      <c r="F19" s="29"/>
      <c r="G19" s="29"/>
      <c r="H19" s="29"/>
      <c r="I19" s="29"/>
      <c r="J19" s="29"/>
      <c r="K19" s="29"/>
      <c r="L19" s="30"/>
      <c r="M19" s="29"/>
      <c r="N19" s="29"/>
      <c r="O19" s="29"/>
      <c r="P19" s="29"/>
      <c r="Q19" s="31">
        <f t="shared" si="0"/>
        <v>0</v>
      </c>
      <c r="R19" s="97">
        <f t="shared" si="1"/>
        <v>0</v>
      </c>
    </row>
    <row r="20" spans="1:18" x14ac:dyDescent="0.25">
      <c r="A20" s="26">
        <v>7</v>
      </c>
      <c r="B20" s="27" t="s">
        <v>28</v>
      </c>
      <c r="C20" s="28" t="s">
        <v>21</v>
      </c>
      <c r="D20" s="29"/>
      <c r="E20" s="29"/>
      <c r="F20" s="29"/>
      <c r="G20" s="29"/>
      <c r="H20" s="29"/>
      <c r="I20" s="29"/>
      <c r="J20" s="29"/>
      <c r="K20" s="29"/>
      <c r="L20" s="30"/>
      <c r="M20" s="29"/>
      <c r="N20" s="29"/>
      <c r="O20" s="29"/>
      <c r="P20" s="29"/>
      <c r="Q20" s="31">
        <f t="shared" si="0"/>
        <v>0</v>
      </c>
      <c r="R20" s="97">
        <f t="shared" si="1"/>
        <v>0</v>
      </c>
    </row>
    <row r="21" spans="1:18" x14ac:dyDescent="0.25">
      <c r="A21" s="26">
        <v>8</v>
      </c>
      <c r="B21" s="32" t="s">
        <v>29</v>
      </c>
      <c r="C21" s="33" t="s">
        <v>21</v>
      </c>
      <c r="D21" s="29"/>
      <c r="E21" s="29"/>
      <c r="F21" s="29"/>
      <c r="G21" s="29"/>
      <c r="H21" s="29"/>
      <c r="I21" s="29"/>
      <c r="J21" s="29"/>
      <c r="K21" s="29"/>
      <c r="L21" s="30"/>
      <c r="M21" s="29"/>
      <c r="N21" s="29"/>
      <c r="O21" s="29"/>
      <c r="P21" s="29"/>
      <c r="Q21" s="31">
        <f t="shared" si="0"/>
        <v>0</v>
      </c>
      <c r="R21" s="97">
        <f t="shared" si="1"/>
        <v>0</v>
      </c>
    </row>
    <row r="22" spans="1:18" x14ac:dyDescent="0.25">
      <c r="A22" s="26">
        <v>9</v>
      </c>
      <c r="B22" s="27" t="s">
        <v>30</v>
      </c>
      <c r="C22" s="28" t="s">
        <v>21</v>
      </c>
      <c r="D22" s="29"/>
      <c r="E22" s="29"/>
      <c r="F22" s="29"/>
      <c r="G22" s="29"/>
      <c r="H22" s="29"/>
      <c r="I22" s="29"/>
      <c r="J22" s="29"/>
      <c r="K22" s="29"/>
      <c r="L22" s="30"/>
      <c r="M22" s="29"/>
      <c r="N22" s="29"/>
      <c r="O22" s="29"/>
      <c r="P22" s="29"/>
      <c r="Q22" s="31">
        <f t="shared" si="0"/>
        <v>0</v>
      </c>
      <c r="R22" s="97">
        <f t="shared" si="1"/>
        <v>0</v>
      </c>
    </row>
    <row r="23" spans="1:18" x14ac:dyDescent="0.25">
      <c r="A23" s="26">
        <v>10</v>
      </c>
      <c r="B23" s="36" t="s">
        <v>31</v>
      </c>
      <c r="C23" s="37" t="s">
        <v>21</v>
      </c>
      <c r="D23" s="29"/>
      <c r="E23" s="29"/>
      <c r="F23" s="29"/>
      <c r="G23" s="29"/>
      <c r="H23" s="29"/>
      <c r="I23" s="29"/>
      <c r="J23" s="29"/>
      <c r="K23" s="29"/>
      <c r="L23" s="30"/>
      <c r="M23" s="29"/>
      <c r="N23" s="29"/>
      <c r="O23" s="29"/>
      <c r="P23" s="29"/>
      <c r="Q23" s="31">
        <f t="shared" si="0"/>
        <v>0</v>
      </c>
      <c r="R23" s="97">
        <f t="shared" si="1"/>
        <v>0</v>
      </c>
    </row>
    <row r="24" spans="1:18" ht="21" x14ac:dyDescent="0.25">
      <c r="A24" s="26">
        <v>11</v>
      </c>
      <c r="B24" s="54" t="s">
        <v>158</v>
      </c>
      <c r="C24" s="37" t="s">
        <v>105</v>
      </c>
      <c r="D24" s="29"/>
      <c r="E24" s="29"/>
      <c r="F24" s="29"/>
      <c r="G24" s="29"/>
      <c r="H24" s="29"/>
      <c r="I24" s="29"/>
      <c r="J24" s="29"/>
      <c r="K24" s="29"/>
      <c r="L24" s="30"/>
      <c r="M24" s="29"/>
      <c r="N24" s="29"/>
      <c r="O24" s="29"/>
      <c r="P24" s="29"/>
      <c r="Q24" s="31">
        <f t="shared" si="0"/>
        <v>0</v>
      </c>
      <c r="R24" s="97">
        <f t="shared" si="1"/>
        <v>0</v>
      </c>
    </row>
    <row r="25" spans="1:18" ht="21" x14ac:dyDescent="0.25">
      <c r="A25" s="26">
        <v>12</v>
      </c>
      <c r="B25" s="54" t="s">
        <v>159</v>
      </c>
      <c r="C25" s="37" t="s">
        <v>105</v>
      </c>
      <c r="D25" s="29"/>
      <c r="E25" s="29"/>
      <c r="F25" s="29"/>
      <c r="G25" s="29"/>
      <c r="H25" s="29"/>
      <c r="I25" s="29"/>
      <c r="J25" s="29"/>
      <c r="K25" s="29"/>
      <c r="L25" s="30"/>
      <c r="M25" s="29"/>
      <c r="N25" s="29"/>
      <c r="O25" s="29"/>
      <c r="P25" s="29"/>
      <c r="Q25" s="31">
        <f t="shared" si="0"/>
        <v>0</v>
      </c>
      <c r="R25" s="97">
        <f t="shared" si="1"/>
        <v>0</v>
      </c>
    </row>
    <row r="26" spans="1:18" x14ac:dyDescent="0.25">
      <c r="A26" s="26">
        <v>13</v>
      </c>
      <c r="B26" s="54" t="s">
        <v>161</v>
      </c>
      <c r="C26" s="37" t="s">
        <v>105</v>
      </c>
      <c r="D26" s="29"/>
      <c r="E26" s="29"/>
      <c r="F26" s="29"/>
      <c r="G26" s="29"/>
      <c r="H26" s="29"/>
      <c r="I26" s="29"/>
      <c r="J26" s="29"/>
      <c r="K26" s="29"/>
      <c r="L26" s="30"/>
      <c r="M26" s="29"/>
      <c r="N26" s="29"/>
      <c r="O26" s="29"/>
      <c r="P26" s="29"/>
      <c r="Q26" s="31">
        <f t="shared" si="0"/>
        <v>0</v>
      </c>
      <c r="R26" s="97">
        <f t="shared" si="1"/>
        <v>0</v>
      </c>
    </row>
    <row r="27" spans="1:18" ht="21" x14ac:dyDescent="0.25">
      <c r="A27" s="26">
        <v>14</v>
      </c>
      <c r="B27" s="54" t="s">
        <v>160</v>
      </c>
      <c r="C27" s="37" t="s">
        <v>105</v>
      </c>
      <c r="D27" s="29"/>
      <c r="E27" s="29"/>
      <c r="F27" s="29"/>
      <c r="G27" s="29"/>
      <c r="H27" s="29"/>
      <c r="I27" s="29"/>
      <c r="J27" s="29"/>
      <c r="K27" s="29"/>
      <c r="L27" s="30"/>
      <c r="M27" s="29"/>
      <c r="N27" s="29"/>
      <c r="O27" s="29"/>
      <c r="P27" s="29"/>
      <c r="Q27" s="31">
        <f t="shared" si="0"/>
        <v>0</v>
      </c>
      <c r="R27" s="97">
        <f t="shared" si="1"/>
        <v>0</v>
      </c>
    </row>
    <row r="28" spans="1:18" x14ac:dyDescent="0.25">
      <c r="A28" s="26">
        <v>15</v>
      </c>
      <c r="B28" s="54" t="s">
        <v>122</v>
      </c>
      <c r="C28" s="37" t="s">
        <v>21</v>
      </c>
      <c r="D28" s="29"/>
      <c r="E28" s="29"/>
      <c r="F28" s="29"/>
      <c r="G28" s="29"/>
      <c r="H28" s="29"/>
      <c r="I28" s="29"/>
      <c r="J28" s="29"/>
      <c r="K28" s="29"/>
      <c r="L28" s="30"/>
      <c r="M28" s="29"/>
      <c r="N28" s="29"/>
      <c r="O28" s="29"/>
      <c r="P28" s="29"/>
      <c r="Q28" s="31">
        <f t="shared" si="0"/>
        <v>0</v>
      </c>
      <c r="R28" s="97">
        <f t="shared" si="1"/>
        <v>0</v>
      </c>
    </row>
    <row r="29" spans="1:18" x14ac:dyDescent="0.25">
      <c r="A29" s="8"/>
      <c r="B29" s="19" t="s">
        <v>32</v>
      </c>
      <c r="C29" s="20"/>
      <c r="D29" s="29"/>
      <c r="E29" s="29"/>
      <c r="F29" s="29"/>
      <c r="G29" s="29"/>
      <c r="H29" s="29"/>
      <c r="I29" s="29"/>
      <c r="J29" s="29"/>
      <c r="K29" s="29"/>
      <c r="L29" s="30"/>
      <c r="M29" s="29"/>
      <c r="N29" s="29"/>
      <c r="O29" s="29"/>
      <c r="P29" s="29"/>
      <c r="Q29" s="31">
        <f t="shared" si="0"/>
        <v>0</v>
      </c>
      <c r="R29" s="97">
        <f t="shared" si="1"/>
        <v>0</v>
      </c>
    </row>
    <row r="30" spans="1:18" x14ac:dyDescent="0.25">
      <c r="A30" s="26">
        <v>16</v>
      </c>
      <c r="B30" s="32" t="s">
        <v>33</v>
      </c>
      <c r="C30" s="33" t="s">
        <v>21</v>
      </c>
      <c r="D30" s="29"/>
      <c r="E30" s="29"/>
      <c r="F30" s="29"/>
      <c r="G30" s="29"/>
      <c r="H30" s="29"/>
      <c r="I30" s="29"/>
      <c r="J30" s="29"/>
      <c r="K30" s="29"/>
      <c r="L30" s="30"/>
      <c r="M30" s="29"/>
      <c r="N30" s="29"/>
      <c r="O30" s="29"/>
      <c r="P30" s="29"/>
      <c r="Q30" s="31">
        <f t="shared" si="0"/>
        <v>0</v>
      </c>
      <c r="R30" s="97">
        <f t="shared" si="1"/>
        <v>0</v>
      </c>
    </row>
    <row r="31" spans="1:18" x14ac:dyDescent="0.25">
      <c r="A31" s="26">
        <v>17</v>
      </c>
      <c r="B31" s="32" t="s">
        <v>34</v>
      </c>
      <c r="C31" s="33" t="s">
        <v>21</v>
      </c>
      <c r="D31" s="29"/>
      <c r="E31" s="29"/>
      <c r="F31" s="29"/>
      <c r="G31" s="29"/>
      <c r="H31" s="29">
        <v>5.6000000000000001E-2</v>
      </c>
      <c r="I31" s="35">
        <v>7.0000000000000007E-2</v>
      </c>
      <c r="J31" s="29"/>
      <c r="K31" s="29"/>
      <c r="L31" s="30"/>
      <c r="M31" s="29"/>
      <c r="N31" s="29"/>
      <c r="O31" s="29"/>
      <c r="P31" s="29"/>
      <c r="Q31" s="31">
        <f t="shared" si="0"/>
        <v>5.6000000000000001E-2</v>
      </c>
      <c r="R31" s="97">
        <f t="shared" si="1"/>
        <v>7.0000000000000007E-2</v>
      </c>
    </row>
    <row r="32" spans="1:18" x14ac:dyDescent="0.25">
      <c r="A32" s="26">
        <v>18</v>
      </c>
      <c r="B32" s="55" t="s">
        <v>162</v>
      </c>
      <c r="C32" s="56" t="s">
        <v>105</v>
      </c>
      <c r="D32" s="29"/>
      <c r="E32" s="29"/>
      <c r="F32" s="29"/>
      <c r="G32" s="29"/>
      <c r="H32" s="29"/>
      <c r="I32" s="29"/>
      <c r="J32" s="29"/>
      <c r="K32" s="29"/>
      <c r="L32" s="30"/>
      <c r="M32" s="29"/>
      <c r="N32" s="29"/>
      <c r="O32" s="29"/>
      <c r="P32" s="29"/>
      <c r="Q32" s="31">
        <f t="shared" si="0"/>
        <v>0</v>
      </c>
      <c r="R32" s="97">
        <f t="shared" si="1"/>
        <v>0</v>
      </c>
    </row>
    <row r="33" spans="1:18" x14ac:dyDescent="0.25">
      <c r="A33" s="26">
        <v>19</v>
      </c>
      <c r="B33" s="55" t="s">
        <v>163</v>
      </c>
      <c r="C33" s="56" t="s">
        <v>105</v>
      </c>
      <c r="D33" s="29"/>
      <c r="E33" s="29"/>
      <c r="F33" s="29"/>
      <c r="G33" s="29"/>
      <c r="H33" s="29"/>
      <c r="I33" s="29"/>
      <c r="J33" s="29"/>
      <c r="K33" s="29"/>
      <c r="L33" s="30"/>
      <c r="M33" s="29"/>
      <c r="N33" s="29"/>
      <c r="O33" s="29"/>
      <c r="P33" s="29"/>
      <c r="Q33" s="31">
        <f t="shared" si="0"/>
        <v>0</v>
      </c>
      <c r="R33" s="97">
        <f t="shared" si="1"/>
        <v>0</v>
      </c>
    </row>
    <row r="34" spans="1:18" x14ac:dyDescent="0.25">
      <c r="A34" s="8"/>
      <c r="B34" s="19" t="s">
        <v>35</v>
      </c>
      <c r="C34" s="20"/>
      <c r="D34" s="21"/>
      <c r="E34" s="21"/>
      <c r="F34" s="21"/>
      <c r="G34" s="21"/>
      <c r="H34" s="22"/>
      <c r="I34" s="22"/>
      <c r="J34" s="22"/>
      <c r="K34" s="22"/>
      <c r="L34" s="30"/>
      <c r="M34" s="22"/>
      <c r="N34" s="22"/>
      <c r="O34" s="22"/>
      <c r="P34" s="22"/>
      <c r="Q34" s="31">
        <f t="shared" si="0"/>
        <v>0</v>
      </c>
      <c r="R34" s="97">
        <f t="shared" si="1"/>
        <v>0</v>
      </c>
    </row>
    <row r="35" spans="1:18" x14ac:dyDescent="0.25">
      <c r="A35" s="26">
        <v>20</v>
      </c>
      <c r="B35" s="27" t="s">
        <v>36</v>
      </c>
      <c r="C35" s="28" t="s">
        <v>21</v>
      </c>
      <c r="D35" s="29"/>
      <c r="E35" s="29"/>
      <c r="F35" s="29"/>
      <c r="G35" s="29"/>
      <c r="H35" s="29"/>
      <c r="I35" s="29"/>
      <c r="J35" s="29"/>
      <c r="K35" s="29"/>
      <c r="L35" s="30"/>
      <c r="M35" s="29"/>
      <c r="N35" s="29"/>
      <c r="O35" s="29"/>
      <c r="P35" s="29"/>
      <c r="Q35" s="31">
        <f t="shared" si="0"/>
        <v>0</v>
      </c>
      <c r="R35" s="97">
        <f t="shared" si="1"/>
        <v>0</v>
      </c>
    </row>
    <row r="36" spans="1:18" x14ac:dyDescent="0.25">
      <c r="A36" s="26">
        <v>21</v>
      </c>
      <c r="B36" s="32" t="s">
        <v>37</v>
      </c>
      <c r="C36" s="33" t="s">
        <v>21</v>
      </c>
      <c r="D36" s="29"/>
      <c r="E36" s="29"/>
      <c r="F36" s="29"/>
      <c r="G36" s="29"/>
      <c r="H36" s="29"/>
      <c r="I36" s="29"/>
      <c r="J36" s="29"/>
      <c r="K36" s="29"/>
      <c r="L36" s="30"/>
      <c r="M36" s="29"/>
      <c r="N36" s="29"/>
      <c r="O36" s="29"/>
      <c r="P36" s="29"/>
      <c r="Q36" s="31">
        <f t="shared" si="0"/>
        <v>0</v>
      </c>
      <c r="R36" s="97">
        <f t="shared" si="1"/>
        <v>0</v>
      </c>
    </row>
    <row r="37" spans="1:18" x14ac:dyDescent="0.25">
      <c r="A37" s="26">
        <v>22</v>
      </c>
      <c r="B37" s="32" t="s">
        <v>38</v>
      </c>
      <c r="C37" s="33" t="s">
        <v>21</v>
      </c>
      <c r="D37" s="29"/>
      <c r="E37" s="29"/>
      <c r="F37" s="29"/>
      <c r="G37" s="29"/>
      <c r="H37" s="29"/>
      <c r="I37" s="29"/>
      <c r="J37" s="29"/>
      <c r="K37" s="29"/>
      <c r="L37" s="30"/>
      <c r="M37" s="29"/>
      <c r="N37" s="29"/>
      <c r="O37" s="29"/>
      <c r="P37" s="29"/>
      <c r="Q37" s="31">
        <f t="shared" si="0"/>
        <v>0</v>
      </c>
      <c r="R37" s="97">
        <f t="shared" si="1"/>
        <v>0</v>
      </c>
    </row>
    <row r="38" spans="1:18" x14ac:dyDescent="0.25">
      <c r="A38" s="26">
        <v>23</v>
      </c>
      <c r="B38" s="32" t="s">
        <v>39</v>
      </c>
      <c r="C38" s="33" t="s">
        <v>21</v>
      </c>
      <c r="D38" s="29"/>
      <c r="E38" s="29"/>
      <c r="F38" s="29"/>
      <c r="G38" s="29"/>
      <c r="H38" s="29"/>
      <c r="I38" s="29"/>
      <c r="J38" s="29"/>
      <c r="K38" s="29"/>
      <c r="L38" s="30"/>
      <c r="M38" s="29"/>
      <c r="N38" s="29"/>
      <c r="O38" s="29"/>
      <c r="P38" s="29"/>
      <c r="Q38" s="31">
        <f t="shared" si="0"/>
        <v>0</v>
      </c>
      <c r="R38" s="97">
        <f t="shared" si="1"/>
        <v>0</v>
      </c>
    </row>
    <row r="39" spans="1:18" x14ac:dyDescent="0.25">
      <c r="A39" s="26">
        <v>24</v>
      </c>
      <c r="B39" s="27" t="s">
        <v>40</v>
      </c>
      <c r="C39" s="28" t="s">
        <v>21</v>
      </c>
      <c r="D39" s="29"/>
      <c r="E39" s="29"/>
      <c r="F39" s="29"/>
      <c r="G39" s="29"/>
      <c r="H39" s="29"/>
      <c r="I39" s="29"/>
      <c r="J39" s="29"/>
      <c r="K39" s="29"/>
      <c r="L39" s="30"/>
      <c r="M39" s="29"/>
      <c r="N39" s="29"/>
      <c r="O39" s="29"/>
      <c r="P39" s="29"/>
      <c r="Q39" s="31">
        <f t="shared" si="0"/>
        <v>0</v>
      </c>
      <c r="R39" s="97">
        <f t="shared" si="1"/>
        <v>0</v>
      </c>
    </row>
    <row r="40" spans="1:18" x14ac:dyDescent="0.25">
      <c r="A40" s="26">
        <v>25</v>
      </c>
      <c r="B40" s="27" t="s">
        <v>41</v>
      </c>
      <c r="C40" s="28" t="s">
        <v>21</v>
      </c>
      <c r="D40" s="29"/>
      <c r="E40" s="29"/>
      <c r="F40" s="29"/>
      <c r="G40" s="29"/>
      <c r="H40" s="29"/>
      <c r="I40" s="29"/>
      <c r="J40" s="29"/>
      <c r="K40" s="29"/>
      <c r="L40" s="30"/>
      <c r="M40" s="29"/>
      <c r="N40" s="29"/>
      <c r="O40" s="29"/>
      <c r="P40" s="29"/>
      <c r="Q40" s="31">
        <f t="shared" si="0"/>
        <v>0</v>
      </c>
      <c r="R40" s="97">
        <f t="shared" si="1"/>
        <v>0</v>
      </c>
    </row>
    <row r="41" spans="1:18" x14ac:dyDescent="0.25">
      <c r="A41" s="26">
        <v>26</v>
      </c>
      <c r="B41" s="27" t="s">
        <v>42</v>
      </c>
      <c r="C41" s="28" t="s">
        <v>21</v>
      </c>
      <c r="D41" s="29"/>
      <c r="E41" s="29"/>
      <c r="F41" s="29"/>
      <c r="G41" s="29"/>
      <c r="H41" s="29"/>
      <c r="I41" s="29"/>
      <c r="J41" s="29"/>
      <c r="K41" s="29"/>
      <c r="L41" s="30"/>
      <c r="M41" s="29"/>
      <c r="N41" s="29"/>
      <c r="O41" s="29"/>
      <c r="P41" s="29"/>
      <c r="Q41" s="31">
        <f t="shared" si="0"/>
        <v>0</v>
      </c>
      <c r="R41" s="97">
        <f t="shared" si="1"/>
        <v>0</v>
      </c>
    </row>
    <row r="42" spans="1:18" x14ac:dyDescent="0.25">
      <c r="A42" s="26">
        <v>27</v>
      </c>
      <c r="B42" s="27" t="s">
        <v>43</v>
      </c>
      <c r="C42" s="28" t="s">
        <v>21</v>
      </c>
      <c r="D42" s="29"/>
      <c r="E42" s="29"/>
      <c r="F42" s="29"/>
      <c r="G42" s="29"/>
      <c r="H42" s="29"/>
      <c r="I42" s="29"/>
      <c r="J42" s="29"/>
      <c r="K42" s="29"/>
      <c r="L42" s="30"/>
      <c r="M42" s="29"/>
      <c r="N42" s="29"/>
      <c r="O42" s="29"/>
      <c r="P42" s="29"/>
      <c r="Q42" s="31">
        <f t="shared" si="0"/>
        <v>0</v>
      </c>
      <c r="R42" s="97">
        <f t="shared" si="1"/>
        <v>0</v>
      </c>
    </row>
    <row r="43" spans="1:18" x14ac:dyDescent="0.25">
      <c r="A43" s="26">
        <v>28</v>
      </c>
      <c r="B43" s="27" t="s">
        <v>44</v>
      </c>
      <c r="C43" s="28" t="s">
        <v>21</v>
      </c>
      <c r="D43" s="29"/>
      <c r="E43" s="29"/>
      <c r="F43" s="29"/>
      <c r="G43" s="29"/>
      <c r="H43" s="29"/>
      <c r="I43" s="29"/>
      <c r="J43" s="29"/>
      <c r="K43" s="29"/>
      <c r="L43" s="30"/>
      <c r="M43" s="29"/>
      <c r="N43" s="29"/>
      <c r="O43" s="29"/>
      <c r="P43" s="29"/>
      <c r="Q43" s="31">
        <f t="shared" si="0"/>
        <v>0</v>
      </c>
      <c r="R43" s="97">
        <f t="shared" si="1"/>
        <v>0</v>
      </c>
    </row>
    <row r="44" spans="1:18" x14ac:dyDescent="0.25">
      <c r="A44" s="26">
        <v>29</v>
      </c>
      <c r="B44" s="27" t="s">
        <v>45</v>
      </c>
      <c r="C44" s="28" t="s">
        <v>21</v>
      </c>
      <c r="D44" s="29"/>
      <c r="E44" s="29"/>
      <c r="F44" s="29"/>
      <c r="G44" s="29"/>
      <c r="H44" s="29"/>
      <c r="I44" s="29"/>
      <c r="J44" s="29"/>
      <c r="K44" s="29"/>
      <c r="L44" s="30"/>
      <c r="M44" s="29"/>
      <c r="N44" s="29"/>
      <c r="O44" s="29"/>
      <c r="P44" s="29"/>
      <c r="Q44" s="31">
        <f t="shared" si="0"/>
        <v>0</v>
      </c>
      <c r="R44" s="97">
        <f t="shared" si="1"/>
        <v>0</v>
      </c>
    </row>
    <row r="45" spans="1:18" x14ac:dyDescent="0.25">
      <c r="A45" s="26">
        <v>30</v>
      </c>
      <c r="B45" s="27" t="s">
        <v>46</v>
      </c>
      <c r="C45" s="28" t="s">
        <v>21</v>
      </c>
      <c r="D45" s="29"/>
      <c r="E45" s="29"/>
      <c r="F45" s="29"/>
      <c r="G45" s="29"/>
      <c r="H45" s="29"/>
      <c r="I45" s="29"/>
      <c r="J45" s="29"/>
      <c r="K45" s="29"/>
      <c r="L45" s="30"/>
      <c r="M45" s="29"/>
      <c r="N45" s="29"/>
      <c r="O45" s="29"/>
      <c r="P45" s="29"/>
      <c r="Q45" s="31">
        <f t="shared" si="0"/>
        <v>0</v>
      </c>
      <c r="R45" s="97">
        <f t="shared" si="1"/>
        <v>0</v>
      </c>
    </row>
    <row r="46" spans="1:18" x14ac:dyDescent="0.25">
      <c r="A46" s="26">
        <v>31</v>
      </c>
      <c r="B46" s="32" t="s">
        <v>47</v>
      </c>
      <c r="C46" s="33" t="s">
        <v>21</v>
      </c>
      <c r="D46" s="29"/>
      <c r="E46" s="29"/>
      <c r="F46" s="29"/>
      <c r="G46" s="29"/>
      <c r="H46" s="29"/>
      <c r="I46" s="29"/>
      <c r="J46" s="29"/>
      <c r="K46" s="29"/>
      <c r="L46" s="30"/>
      <c r="M46" s="29"/>
      <c r="N46" s="29"/>
      <c r="O46" s="29"/>
      <c r="P46" s="29"/>
      <c r="Q46" s="31">
        <f t="shared" si="0"/>
        <v>0</v>
      </c>
      <c r="R46" s="97">
        <f t="shared" si="1"/>
        <v>0</v>
      </c>
    </row>
    <row r="47" spans="1:18" x14ac:dyDescent="0.25">
      <c r="A47" s="26">
        <v>32</v>
      </c>
      <c r="B47" s="27" t="s">
        <v>48</v>
      </c>
      <c r="C47" s="28" t="s">
        <v>21</v>
      </c>
      <c r="D47" s="29"/>
      <c r="E47" s="29"/>
      <c r="F47" s="29"/>
      <c r="G47" s="29"/>
      <c r="H47" s="29"/>
      <c r="I47" s="29"/>
      <c r="J47" s="29"/>
      <c r="K47" s="29"/>
      <c r="L47" s="30"/>
      <c r="M47" s="29"/>
      <c r="N47" s="29"/>
      <c r="O47" s="29"/>
      <c r="P47" s="29"/>
      <c r="Q47" s="31">
        <f t="shared" si="0"/>
        <v>0</v>
      </c>
      <c r="R47" s="97">
        <f t="shared" si="1"/>
        <v>0</v>
      </c>
    </row>
    <row r="48" spans="1:18" x14ac:dyDescent="0.25">
      <c r="A48" s="26">
        <v>33</v>
      </c>
      <c r="B48" s="27" t="s">
        <v>49</v>
      </c>
      <c r="C48" s="28" t="s">
        <v>21</v>
      </c>
      <c r="D48" s="29"/>
      <c r="E48" s="29"/>
      <c r="F48" s="29">
        <v>3.0000000000000001E-3</v>
      </c>
      <c r="G48" s="29">
        <f>F48*100/60</f>
        <v>5.0000000000000001E-3</v>
      </c>
      <c r="H48" s="34"/>
      <c r="I48" s="34"/>
      <c r="J48" s="29"/>
      <c r="K48" s="29"/>
      <c r="L48" s="35">
        <v>1.4999999999999999E-2</v>
      </c>
      <c r="M48" s="29"/>
      <c r="N48" s="29"/>
      <c r="O48" s="29"/>
      <c r="P48" s="29"/>
      <c r="Q48" s="31">
        <f t="shared" si="0"/>
        <v>1.7999999999999999E-2</v>
      </c>
      <c r="R48" s="97">
        <f t="shared" si="1"/>
        <v>0.02</v>
      </c>
    </row>
    <row r="49" spans="1:18" x14ac:dyDescent="0.25">
      <c r="A49" s="26">
        <v>34</v>
      </c>
      <c r="B49" s="27" t="s">
        <v>50</v>
      </c>
      <c r="C49" s="28" t="s">
        <v>21</v>
      </c>
      <c r="D49" s="29"/>
      <c r="E49" s="29"/>
      <c r="F49" s="29">
        <v>1E-3</v>
      </c>
      <c r="G49" s="35">
        <f>F49*100/60</f>
        <v>1.6666666666666668E-3</v>
      </c>
      <c r="H49" s="29">
        <v>1.1999999999999999E-3</v>
      </c>
      <c r="I49" s="34">
        <v>1.5E-3</v>
      </c>
      <c r="J49" s="29">
        <v>2E-3</v>
      </c>
      <c r="K49" s="29">
        <f>J49*1.2</f>
        <v>2.3999999999999998E-3</v>
      </c>
      <c r="L49" s="30"/>
      <c r="M49" s="29"/>
      <c r="N49" s="29"/>
      <c r="O49" s="29"/>
      <c r="P49" s="29"/>
      <c r="Q49" s="31">
        <f t="shared" si="0"/>
        <v>4.1999999999999997E-3</v>
      </c>
      <c r="R49" s="97">
        <f t="shared" si="1"/>
        <v>5.5666666666666659E-3</v>
      </c>
    </row>
    <row r="50" spans="1:18" x14ac:dyDescent="0.25">
      <c r="A50" s="26">
        <v>35</v>
      </c>
      <c r="B50" s="36" t="s">
        <v>51</v>
      </c>
      <c r="C50" s="37" t="s">
        <v>21</v>
      </c>
      <c r="D50" s="29"/>
      <c r="E50" s="29"/>
      <c r="F50" s="29"/>
      <c r="G50" s="29"/>
      <c r="H50" s="29"/>
      <c r="I50" s="29"/>
      <c r="J50" s="29"/>
      <c r="K50" s="29"/>
      <c r="L50" s="30"/>
      <c r="M50" s="29"/>
      <c r="N50" s="29"/>
      <c r="O50" s="29"/>
      <c r="P50" s="29"/>
      <c r="Q50" s="31">
        <f t="shared" si="0"/>
        <v>0</v>
      </c>
      <c r="R50" s="97">
        <f t="shared" si="1"/>
        <v>0</v>
      </c>
    </row>
    <row r="51" spans="1:18" x14ac:dyDescent="0.25">
      <c r="A51" s="8"/>
      <c r="B51" s="19" t="s">
        <v>52</v>
      </c>
      <c r="C51" s="20"/>
      <c r="D51" s="21"/>
      <c r="E51" s="21"/>
      <c r="F51" s="21"/>
      <c r="G51" s="21"/>
      <c r="H51" s="22"/>
      <c r="I51" s="22"/>
      <c r="J51" s="22"/>
      <c r="K51" s="22"/>
      <c r="L51" s="30"/>
      <c r="M51" s="22"/>
      <c r="N51" s="22"/>
      <c r="O51" s="22"/>
      <c r="P51" s="22"/>
      <c r="Q51" s="31">
        <f t="shared" si="0"/>
        <v>0</v>
      </c>
      <c r="R51" s="97">
        <f t="shared" si="1"/>
        <v>0</v>
      </c>
    </row>
    <row r="52" spans="1:18" x14ac:dyDescent="0.25">
      <c r="A52" s="26">
        <v>36</v>
      </c>
      <c r="B52" s="27" t="s">
        <v>53</v>
      </c>
      <c r="C52" s="28" t="s">
        <v>21</v>
      </c>
      <c r="D52" s="29"/>
      <c r="E52" s="29"/>
      <c r="F52" s="29">
        <v>3.0000000000000001E-3</v>
      </c>
      <c r="G52" s="29">
        <f>F52*100/60</f>
        <v>5.0000000000000001E-3</v>
      </c>
      <c r="H52" s="29">
        <v>3.0000000000000001E-3</v>
      </c>
      <c r="I52" s="29">
        <v>4.0000000000000001E-3</v>
      </c>
      <c r="J52" s="29"/>
      <c r="K52" s="29"/>
      <c r="L52" s="30"/>
      <c r="M52" s="29"/>
      <c r="N52" s="29"/>
      <c r="O52" s="29"/>
      <c r="P52" s="29"/>
      <c r="Q52" s="31">
        <f t="shared" si="0"/>
        <v>6.0000000000000001E-3</v>
      </c>
      <c r="R52" s="97">
        <f t="shared" si="1"/>
        <v>9.0000000000000011E-3</v>
      </c>
    </row>
    <row r="53" spans="1:18" x14ac:dyDescent="0.25">
      <c r="A53" s="26">
        <v>37</v>
      </c>
      <c r="B53" s="27" t="s">
        <v>54</v>
      </c>
      <c r="C53" s="28" t="s">
        <v>21</v>
      </c>
      <c r="D53" s="29"/>
      <c r="E53" s="29"/>
      <c r="F53" s="29"/>
      <c r="G53" s="29"/>
      <c r="H53" s="29"/>
      <c r="I53" s="29"/>
      <c r="J53" s="35">
        <f>0.035*0.15</f>
        <v>5.2500000000000003E-3</v>
      </c>
      <c r="K53" s="35">
        <f>J53*1.2</f>
        <v>6.3E-3</v>
      </c>
      <c r="L53" s="30"/>
      <c r="M53" s="29"/>
      <c r="N53" s="29"/>
      <c r="O53" s="29"/>
      <c r="P53" s="29"/>
      <c r="Q53" s="31">
        <f t="shared" si="0"/>
        <v>5.2500000000000003E-3</v>
      </c>
      <c r="R53" s="97">
        <f t="shared" si="1"/>
        <v>6.3E-3</v>
      </c>
    </row>
    <row r="54" spans="1:18" x14ac:dyDescent="0.25">
      <c r="A54" s="26">
        <v>38</v>
      </c>
      <c r="B54" s="27" t="s">
        <v>55</v>
      </c>
      <c r="C54" s="28" t="s">
        <v>21</v>
      </c>
      <c r="D54" s="29"/>
      <c r="E54" s="29"/>
      <c r="F54" s="29"/>
      <c r="G54" s="29"/>
      <c r="H54" s="29"/>
      <c r="I54" s="29"/>
      <c r="J54" s="29"/>
      <c r="K54" s="29"/>
      <c r="L54" s="30"/>
      <c r="M54" s="29"/>
      <c r="N54" s="29"/>
      <c r="O54" s="29"/>
      <c r="P54" s="29"/>
      <c r="Q54" s="31">
        <f t="shared" si="0"/>
        <v>0</v>
      </c>
      <c r="R54" s="97">
        <f t="shared" si="1"/>
        <v>0</v>
      </c>
    </row>
    <row r="55" spans="1:18" x14ac:dyDescent="0.25">
      <c r="A55" s="8"/>
      <c r="B55" s="19" t="s">
        <v>56</v>
      </c>
      <c r="C55" s="9"/>
      <c r="D55" s="29"/>
      <c r="E55" s="29"/>
      <c r="F55" s="29"/>
      <c r="G55" s="29"/>
      <c r="H55" s="29"/>
      <c r="I55" s="29"/>
      <c r="J55" s="29"/>
      <c r="K55" s="29"/>
      <c r="L55" s="30"/>
      <c r="M55" s="29"/>
      <c r="N55" s="29"/>
      <c r="O55" s="29"/>
      <c r="P55" s="29"/>
      <c r="Q55" s="31">
        <f t="shared" si="0"/>
        <v>0</v>
      </c>
      <c r="R55" s="97">
        <f t="shared" si="1"/>
        <v>0</v>
      </c>
    </row>
    <row r="56" spans="1:18" x14ac:dyDescent="0.25">
      <c r="A56" s="26">
        <v>39</v>
      </c>
      <c r="B56" s="27" t="s">
        <v>57</v>
      </c>
      <c r="C56" s="28" t="s">
        <v>58</v>
      </c>
      <c r="D56" s="29"/>
      <c r="E56" s="29"/>
      <c r="F56" s="29"/>
      <c r="G56" s="29"/>
      <c r="H56" s="29"/>
      <c r="I56" s="29"/>
      <c r="J56" s="29">
        <f>0.158*0.15</f>
        <v>2.3699999999999999E-2</v>
      </c>
      <c r="K56" s="29">
        <f>J56*1.2</f>
        <v>2.8439999999999997E-2</v>
      </c>
      <c r="L56" s="30"/>
      <c r="M56" s="29"/>
      <c r="N56" s="29"/>
      <c r="O56" s="29"/>
      <c r="P56" s="29"/>
      <c r="Q56" s="31">
        <f t="shared" si="0"/>
        <v>2.3699999999999999E-2</v>
      </c>
      <c r="R56" s="97">
        <f t="shared" si="1"/>
        <v>2.8439999999999997E-2</v>
      </c>
    </row>
    <row r="57" spans="1:18" x14ac:dyDescent="0.25">
      <c r="A57" s="26">
        <v>40</v>
      </c>
      <c r="B57" s="27" t="s">
        <v>59</v>
      </c>
      <c r="C57" s="28" t="s">
        <v>21</v>
      </c>
      <c r="D57" s="29"/>
      <c r="E57" s="29"/>
      <c r="F57" s="29"/>
      <c r="G57" s="29"/>
      <c r="H57" s="29"/>
      <c r="I57" s="29"/>
      <c r="J57" s="29"/>
      <c r="K57" s="29"/>
      <c r="L57" s="30"/>
      <c r="M57" s="29"/>
      <c r="N57" s="29"/>
      <c r="O57" s="29"/>
      <c r="P57" s="29"/>
      <c r="Q57" s="31">
        <f t="shared" si="0"/>
        <v>0</v>
      </c>
      <c r="R57" s="97">
        <f t="shared" si="1"/>
        <v>0</v>
      </c>
    </row>
    <row r="58" spans="1:18" x14ac:dyDescent="0.25">
      <c r="A58" s="26">
        <v>41</v>
      </c>
      <c r="B58" s="27" t="s">
        <v>60</v>
      </c>
      <c r="C58" s="28" t="s">
        <v>21</v>
      </c>
      <c r="D58" s="29"/>
      <c r="E58" s="29"/>
      <c r="F58" s="29"/>
      <c r="G58" s="29"/>
      <c r="H58" s="29"/>
      <c r="I58" s="29"/>
      <c r="J58" s="29"/>
      <c r="K58" s="29"/>
      <c r="L58" s="30"/>
      <c r="M58" s="29"/>
      <c r="N58" s="29"/>
      <c r="O58" s="29"/>
      <c r="P58" s="29"/>
      <c r="Q58" s="31">
        <f t="shared" si="0"/>
        <v>0</v>
      </c>
      <c r="R58" s="97">
        <f t="shared" si="1"/>
        <v>0</v>
      </c>
    </row>
    <row r="59" spans="1:18" x14ac:dyDescent="0.25">
      <c r="A59" s="26">
        <v>42</v>
      </c>
      <c r="B59" s="27" t="s">
        <v>61</v>
      </c>
      <c r="C59" s="28" t="s">
        <v>21</v>
      </c>
      <c r="D59" s="29"/>
      <c r="E59" s="29"/>
      <c r="F59" s="29"/>
      <c r="G59" s="29"/>
      <c r="H59" s="29"/>
      <c r="I59" s="29"/>
      <c r="J59" s="29"/>
      <c r="K59" s="29"/>
      <c r="L59" s="30"/>
      <c r="M59" s="29"/>
      <c r="N59" s="29"/>
      <c r="O59" s="29"/>
      <c r="P59" s="29"/>
      <c r="Q59" s="31">
        <f t="shared" si="0"/>
        <v>0</v>
      </c>
      <c r="R59" s="97">
        <f t="shared" si="1"/>
        <v>0</v>
      </c>
    </row>
    <row r="60" spans="1:18" x14ac:dyDescent="0.25">
      <c r="A60" s="26">
        <v>43</v>
      </c>
      <c r="B60" s="27" t="s">
        <v>62</v>
      </c>
      <c r="C60" s="28" t="s">
        <v>21</v>
      </c>
      <c r="D60" s="29"/>
      <c r="E60" s="29"/>
      <c r="F60" s="29"/>
      <c r="G60" s="29"/>
      <c r="H60" s="29"/>
      <c r="I60" s="29"/>
      <c r="J60" s="29"/>
      <c r="K60" s="29"/>
      <c r="L60" s="30"/>
      <c r="M60" s="29"/>
      <c r="N60" s="29"/>
      <c r="O60" s="29"/>
      <c r="P60" s="29"/>
      <c r="Q60" s="31">
        <f t="shared" si="0"/>
        <v>0</v>
      </c>
      <c r="R60" s="97">
        <f t="shared" si="1"/>
        <v>0</v>
      </c>
    </row>
    <row r="61" spans="1:18" x14ac:dyDescent="0.25">
      <c r="A61" s="26">
        <v>44</v>
      </c>
      <c r="B61" s="27" t="s">
        <v>63</v>
      </c>
      <c r="C61" s="28" t="s">
        <v>21</v>
      </c>
      <c r="D61" s="29"/>
      <c r="E61" s="29"/>
      <c r="F61" s="29"/>
      <c r="G61" s="29"/>
      <c r="H61" s="29"/>
      <c r="I61" s="29"/>
      <c r="J61" s="29"/>
      <c r="K61" s="29"/>
      <c r="L61" s="30"/>
      <c r="M61" s="29"/>
      <c r="N61" s="29"/>
      <c r="O61" s="29"/>
      <c r="P61" s="29"/>
      <c r="Q61" s="31">
        <f t="shared" si="0"/>
        <v>0</v>
      </c>
      <c r="R61" s="97">
        <f t="shared" si="1"/>
        <v>0</v>
      </c>
    </row>
    <row r="62" spans="1:18" x14ac:dyDescent="0.25">
      <c r="A62" s="8"/>
      <c r="B62" s="19" t="s">
        <v>64</v>
      </c>
      <c r="C62" s="9"/>
      <c r="D62" s="29"/>
      <c r="E62" s="29"/>
      <c r="F62" s="29"/>
      <c r="G62" s="29"/>
      <c r="H62" s="29"/>
      <c r="I62" s="29"/>
      <c r="J62" s="29"/>
      <c r="K62" s="29"/>
      <c r="L62" s="30"/>
      <c r="M62" s="29"/>
      <c r="N62" s="29"/>
      <c r="O62" s="29"/>
      <c r="P62" s="29"/>
      <c r="Q62" s="31">
        <f t="shared" si="0"/>
        <v>0</v>
      </c>
      <c r="R62" s="97">
        <f t="shared" si="1"/>
        <v>0</v>
      </c>
    </row>
    <row r="63" spans="1:18" x14ac:dyDescent="0.25">
      <c r="A63" s="26">
        <v>45</v>
      </c>
      <c r="B63" s="32" t="s">
        <v>65</v>
      </c>
      <c r="C63" s="33" t="s">
        <v>21</v>
      </c>
      <c r="D63" s="29"/>
      <c r="E63" s="29"/>
      <c r="F63" s="29"/>
      <c r="G63" s="29"/>
      <c r="H63" s="29"/>
      <c r="I63" s="29"/>
      <c r="J63" s="29"/>
      <c r="K63" s="29"/>
      <c r="L63" s="30"/>
      <c r="M63" s="29"/>
      <c r="N63" s="29"/>
      <c r="O63" s="29"/>
      <c r="P63" s="29"/>
      <c r="Q63" s="31">
        <f t="shared" si="0"/>
        <v>0</v>
      </c>
      <c r="R63" s="97">
        <f t="shared" si="1"/>
        <v>0</v>
      </c>
    </row>
    <row r="64" spans="1:18" x14ac:dyDescent="0.25">
      <c r="A64" s="26">
        <v>46</v>
      </c>
      <c r="B64" s="32" t="s">
        <v>66</v>
      </c>
      <c r="C64" s="33" t="s">
        <v>21</v>
      </c>
      <c r="D64" s="29"/>
      <c r="E64" s="29"/>
      <c r="F64" s="29"/>
      <c r="G64" s="29"/>
      <c r="H64" s="29"/>
      <c r="I64" s="29"/>
      <c r="J64" s="29"/>
      <c r="K64" s="29"/>
      <c r="L64" s="30"/>
      <c r="M64" s="29"/>
      <c r="N64" s="29"/>
      <c r="O64" s="29"/>
      <c r="P64" s="29"/>
      <c r="Q64" s="31">
        <f t="shared" si="0"/>
        <v>0</v>
      </c>
      <c r="R64" s="97">
        <f t="shared" si="1"/>
        <v>0</v>
      </c>
    </row>
    <row r="65" spans="1:18" x14ac:dyDescent="0.25">
      <c r="A65" s="26">
        <v>47</v>
      </c>
      <c r="B65" s="32" t="s">
        <v>67</v>
      </c>
      <c r="C65" s="33" t="s">
        <v>21</v>
      </c>
      <c r="D65" s="29"/>
      <c r="E65" s="29"/>
      <c r="F65" s="29"/>
      <c r="G65" s="29"/>
      <c r="H65" s="29"/>
      <c r="I65" s="29"/>
      <c r="J65" s="29"/>
      <c r="K65" s="29"/>
      <c r="L65" s="30"/>
      <c r="M65" s="29"/>
      <c r="N65" s="29"/>
      <c r="O65" s="29"/>
      <c r="P65" s="29"/>
      <c r="Q65" s="31">
        <f t="shared" si="0"/>
        <v>0</v>
      </c>
      <c r="R65" s="97">
        <f t="shared" si="1"/>
        <v>0</v>
      </c>
    </row>
    <row r="66" spans="1:18" x14ac:dyDescent="0.25">
      <c r="A66" s="26">
        <v>48</v>
      </c>
      <c r="B66" s="27" t="s">
        <v>68</v>
      </c>
      <c r="C66" s="28" t="s">
        <v>21</v>
      </c>
      <c r="D66" s="29"/>
      <c r="E66" s="29"/>
      <c r="F66" s="29"/>
      <c r="G66" s="29"/>
      <c r="H66" s="29"/>
      <c r="I66" s="29"/>
      <c r="J66" s="29"/>
      <c r="K66" s="29"/>
      <c r="L66" s="30"/>
      <c r="M66" s="29"/>
      <c r="N66" s="29"/>
      <c r="O66" s="29"/>
      <c r="P66" s="29"/>
      <c r="Q66" s="31">
        <f t="shared" si="0"/>
        <v>0</v>
      </c>
      <c r="R66" s="97">
        <f t="shared" si="1"/>
        <v>0</v>
      </c>
    </row>
    <row r="67" spans="1:18" x14ac:dyDescent="0.25">
      <c r="A67" s="26">
        <v>49</v>
      </c>
      <c r="B67" s="27" t="s">
        <v>69</v>
      </c>
      <c r="C67" s="28" t="s">
        <v>21</v>
      </c>
      <c r="D67" s="29"/>
      <c r="E67" s="29"/>
      <c r="F67" s="29"/>
      <c r="G67" s="29"/>
      <c r="H67" s="29"/>
      <c r="I67" s="29"/>
      <c r="J67" s="29"/>
      <c r="K67" s="29"/>
      <c r="L67" s="30"/>
      <c r="M67" s="29"/>
      <c r="N67" s="29"/>
      <c r="O67" s="29"/>
      <c r="P67" s="29"/>
      <c r="Q67" s="31">
        <f t="shared" si="0"/>
        <v>0</v>
      </c>
      <c r="R67" s="97">
        <f t="shared" si="1"/>
        <v>0</v>
      </c>
    </row>
    <row r="68" spans="1:18" x14ac:dyDescent="0.25">
      <c r="A68" s="26">
        <v>50</v>
      </c>
      <c r="B68" s="27" t="s">
        <v>70</v>
      </c>
      <c r="C68" s="28" t="s">
        <v>21</v>
      </c>
      <c r="D68" s="29"/>
      <c r="E68" s="29"/>
      <c r="F68" s="29"/>
      <c r="G68" s="29"/>
      <c r="H68" s="29"/>
      <c r="I68" s="29"/>
      <c r="J68" s="29"/>
      <c r="K68" s="29"/>
      <c r="L68" s="30"/>
      <c r="M68" s="29"/>
      <c r="N68" s="29"/>
      <c r="O68" s="29"/>
      <c r="P68" s="29"/>
      <c r="Q68" s="31">
        <f t="shared" si="0"/>
        <v>0</v>
      </c>
      <c r="R68" s="97">
        <f t="shared" si="1"/>
        <v>0</v>
      </c>
    </row>
    <row r="69" spans="1:18" x14ac:dyDescent="0.25">
      <c r="A69" s="26"/>
      <c r="B69" s="38" t="s">
        <v>71</v>
      </c>
      <c r="C69" s="9"/>
      <c r="D69" s="29"/>
      <c r="E69" s="29"/>
      <c r="F69" s="29"/>
      <c r="G69" s="29"/>
      <c r="H69" s="29"/>
      <c r="I69" s="29"/>
      <c r="J69" s="29"/>
      <c r="K69" s="29"/>
      <c r="L69" s="30"/>
      <c r="M69" s="29"/>
      <c r="N69" s="29"/>
      <c r="O69" s="29"/>
      <c r="P69" s="29"/>
      <c r="Q69" s="31">
        <f t="shared" si="0"/>
        <v>0</v>
      </c>
      <c r="R69" s="97">
        <f t="shared" si="1"/>
        <v>0</v>
      </c>
    </row>
    <row r="70" spans="1:18" x14ac:dyDescent="0.25">
      <c r="A70" s="26">
        <v>51</v>
      </c>
      <c r="B70" s="27" t="s">
        <v>72</v>
      </c>
      <c r="C70" s="28" t="s">
        <v>21</v>
      </c>
      <c r="D70" s="29"/>
      <c r="E70" s="29"/>
      <c r="F70" s="29"/>
      <c r="G70" s="29"/>
      <c r="H70" s="29"/>
      <c r="I70" s="29"/>
      <c r="J70" s="29"/>
      <c r="K70" s="29"/>
      <c r="L70" s="35">
        <v>1E-3</v>
      </c>
      <c r="M70" s="29"/>
      <c r="N70" s="29"/>
      <c r="O70" s="29"/>
      <c r="P70" s="29"/>
      <c r="Q70" s="31">
        <f t="shared" si="0"/>
        <v>1E-3</v>
      </c>
      <c r="R70" s="97">
        <f t="shared" si="1"/>
        <v>1E-3</v>
      </c>
    </row>
    <row r="71" spans="1:18" x14ac:dyDescent="0.25">
      <c r="A71" s="26">
        <v>52</v>
      </c>
      <c r="B71" s="27" t="s">
        <v>73</v>
      </c>
      <c r="C71" s="28" t="s">
        <v>21</v>
      </c>
      <c r="D71" s="29"/>
      <c r="E71" s="29"/>
      <c r="F71" s="29"/>
      <c r="G71" s="29"/>
      <c r="H71" s="29"/>
      <c r="I71" s="29"/>
      <c r="J71" s="29"/>
      <c r="K71" s="29"/>
      <c r="L71" s="30"/>
      <c r="M71" s="29"/>
      <c r="N71" s="29"/>
      <c r="O71" s="29"/>
      <c r="P71" s="29"/>
      <c r="Q71" s="31">
        <f t="shared" si="0"/>
        <v>0</v>
      </c>
      <c r="R71" s="97">
        <f t="shared" si="1"/>
        <v>0</v>
      </c>
    </row>
    <row r="72" spans="1:18" x14ac:dyDescent="0.25">
      <c r="A72" s="26">
        <v>53</v>
      </c>
      <c r="B72" s="27" t="s">
        <v>74</v>
      </c>
      <c r="C72" s="28" t="s">
        <v>21</v>
      </c>
      <c r="D72" s="29"/>
      <c r="E72" s="29"/>
      <c r="F72" s="29"/>
      <c r="G72" s="29"/>
      <c r="H72" s="29"/>
      <c r="I72" s="29"/>
      <c r="J72" s="29"/>
      <c r="K72" s="29"/>
      <c r="L72" s="30"/>
      <c r="M72" s="29"/>
      <c r="N72" s="29"/>
      <c r="O72" s="29"/>
      <c r="P72" s="29"/>
      <c r="Q72" s="31">
        <f t="shared" si="0"/>
        <v>0</v>
      </c>
      <c r="R72" s="97">
        <f t="shared" si="1"/>
        <v>0</v>
      </c>
    </row>
    <row r="73" spans="1:18" x14ac:dyDescent="0.25">
      <c r="A73" s="26">
        <v>54</v>
      </c>
      <c r="B73" s="27" t="s">
        <v>75</v>
      </c>
      <c r="C73" s="28" t="s">
        <v>21</v>
      </c>
      <c r="D73" s="29"/>
      <c r="E73" s="29"/>
      <c r="F73" s="29"/>
      <c r="G73" s="29"/>
      <c r="H73" s="29"/>
      <c r="I73" s="29"/>
      <c r="J73" s="29"/>
      <c r="K73" s="29"/>
      <c r="L73" s="30"/>
      <c r="M73" s="29"/>
      <c r="N73" s="29"/>
      <c r="O73" s="29"/>
      <c r="P73" s="29"/>
      <c r="Q73" s="31">
        <f t="shared" si="0"/>
        <v>0</v>
      </c>
      <c r="R73" s="97">
        <f t="shared" si="1"/>
        <v>0</v>
      </c>
    </row>
    <row r="74" spans="1:18" x14ac:dyDescent="0.25">
      <c r="A74" s="26">
        <v>55</v>
      </c>
      <c r="B74" s="27" t="s">
        <v>76</v>
      </c>
      <c r="C74" s="28" t="s">
        <v>21</v>
      </c>
      <c r="D74" s="29"/>
      <c r="E74" s="29"/>
      <c r="F74" s="29"/>
      <c r="G74" s="29"/>
      <c r="H74" s="29"/>
      <c r="I74" s="29"/>
      <c r="J74" s="29"/>
      <c r="K74" s="29"/>
      <c r="L74" s="30"/>
      <c r="M74" s="29"/>
      <c r="N74" s="29"/>
      <c r="O74" s="29"/>
      <c r="P74" s="29"/>
      <c r="Q74" s="31">
        <f t="shared" si="0"/>
        <v>0</v>
      </c>
      <c r="R74" s="97">
        <f t="shared" si="1"/>
        <v>0</v>
      </c>
    </row>
    <row r="75" spans="1:18" x14ac:dyDescent="0.25">
      <c r="A75" s="26"/>
      <c r="B75" s="39" t="s">
        <v>77</v>
      </c>
      <c r="C75" s="9"/>
      <c r="D75" s="29"/>
      <c r="E75" s="29"/>
      <c r="F75" s="29"/>
      <c r="G75" s="29"/>
      <c r="H75" s="29"/>
      <c r="I75" s="29"/>
      <c r="J75" s="29"/>
      <c r="K75" s="29"/>
      <c r="L75" s="30"/>
      <c r="M75" s="29"/>
      <c r="N75" s="29"/>
      <c r="O75" s="29"/>
      <c r="P75" s="29"/>
      <c r="Q75" s="31">
        <f t="shared" si="0"/>
        <v>0</v>
      </c>
      <c r="R75" s="97">
        <f t="shared" si="1"/>
        <v>0</v>
      </c>
    </row>
    <row r="76" spans="1:18" x14ac:dyDescent="0.25">
      <c r="A76" s="26">
        <v>56</v>
      </c>
      <c r="B76" s="27" t="s">
        <v>9</v>
      </c>
      <c r="C76" s="28" t="s">
        <v>21</v>
      </c>
      <c r="D76" s="29"/>
      <c r="E76" s="29"/>
      <c r="F76" s="29"/>
      <c r="G76" s="29"/>
      <c r="H76" s="29"/>
      <c r="I76" s="29"/>
      <c r="J76" s="29"/>
      <c r="K76" s="29"/>
      <c r="L76" s="30"/>
      <c r="M76" s="29"/>
      <c r="N76" s="29"/>
      <c r="O76" s="29"/>
      <c r="P76" s="29"/>
      <c r="Q76" s="31">
        <f t="shared" si="0"/>
        <v>0</v>
      </c>
      <c r="R76" s="97">
        <f t="shared" si="1"/>
        <v>0</v>
      </c>
    </row>
    <row r="77" spans="1:18" x14ac:dyDescent="0.25">
      <c r="A77" s="26">
        <v>57</v>
      </c>
      <c r="B77" s="32" t="s">
        <v>78</v>
      </c>
      <c r="C77" s="33" t="s">
        <v>21</v>
      </c>
      <c r="D77" s="29"/>
      <c r="E77" s="29"/>
      <c r="F77" s="29"/>
      <c r="G77" s="29"/>
      <c r="H77" s="29"/>
      <c r="I77" s="29"/>
      <c r="J77" s="29"/>
      <c r="K77" s="29"/>
      <c r="L77" s="30"/>
      <c r="M77" s="29"/>
      <c r="N77" s="29"/>
      <c r="O77" s="29"/>
      <c r="P77" s="29"/>
      <c r="Q77" s="31">
        <f t="shared" si="0"/>
        <v>0</v>
      </c>
      <c r="R77" s="97">
        <f t="shared" si="1"/>
        <v>0</v>
      </c>
    </row>
    <row r="78" spans="1:18" x14ac:dyDescent="0.25">
      <c r="A78" s="26">
        <v>58</v>
      </c>
      <c r="B78" s="32" t="s">
        <v>154</v>
      </c>
      <c r="C78" s="33" t="s">
        <v>21</v>
      </c>
      <c r="D78" s="29"/>
      <c r="E78" s="29"/>
      <c r="F78" s="29"/>
      <c r="G78" s="29"/>
      <c r="H78" s="29"/>
      <c r="I78" s="29"/>
      <c r="J78" s="29"/>
      <c r="K78" s="29"/>
      <c r="L78" s="30"/>
      <c r="M78" s="29"/>
      <c r="N78" s="29"/>
      <c r="O78" s="29"/>
      <c r="P78" s="29"/>
      <c r="Q78" s="31">
        <f t="shared" ref="Q78:Q114" si="2">(D78+F78+H78+J78+L78+M78+O78)*$Q$10</f>
        <v>0</v>
      </c>
      <c r="R78" s="97">
        <f t="shared" ref="R78:R114" si="3">(E78+G78+I78+K78+L78+N78+P78)*$R$10</f>
        <v>0</v>
      </c>
    </row>
    <row r="79" spans="1:18" x14ac:dyDescent="0.25">
      <c r="A79" s="26">
        <v>59</v>
      </c>
      <c r="B79" s="32" t="s">
        <v>79</v>
      </c>
      <c r="C79" s="33" t="s">
        <v>21</v>
      </c>
      <c r="D79" s="29"/>
      <c r="E79" s="29"/>
      <c r="F79" s="29"/>
      <c r="G79" s="29"/>
      <c r="H79" s="29"/>
      <c r="I79" s="29"/>
      <c r="J79" s="29"/>
      <c r="K79" s="29"/>
      <c r="L79" s="30"/>
      <c r="M79" s="29"/>
      <c r="N79" s="29"/>
      <c r="O79" s="29"/>
      <c r="P79" s="29"/>
      <c r="Q79" s="31">
        <f t="shared" si="2"/>
        <v>0</v>
      </c>
      <c r="R79" s="97">
        <f t="shared" si="3"/>
        <v>0</v>
      </c>
    </row>
    <row r="80" spans="1:18" x14ac:dyDescent="0.25">
      <c r="A80" s="26">
        <v>60</v>
      </c>
      <c r="B80" s="27" t="s">
        <v>80</v>
      </c>
      <c r="C80" s="28" t="s">
        <v>21</v>
      </c>
      <c r="D80" s="29"/>
      <c r="E80" s="29"/>
      <c r="F80" s="29"/>
      <c r="G80" s="29"/>
      <c r="H80" s="29"/>
      <c r="I80" s="29"/>
      <c r="J80" s="29"/>
      <c r="K80" s="29"/>
      <c r="L80" s="30"/>
      <c r="M80" s="29"/>
      <c r="N80" s="29"/>
      <c r="O80" s="29"/>
      <c r="P80" s="29"/>
      <c r="Q80" s="31">
        <f t="shared" si="2"/>
        <v>0</v>
      </c>
      <c r="R80" s="97">
        <f t="shared" si="3"/>
        <v>0</v>
      </c>
    </row>
    <row r="81" spans="1:18" x14ac:dyDescent="0.25">
      <c r="A81" s="26">
        <v>61</v>
      </c>
      <c r="B81" s="27" t="s">
        <v>81</v>
      </c>
      <c r="C81" s="28" t="s">
        <v>21</v>
      </c>
      <c r="D81" s="29">
        <v>0.1</v>
      </c>
      <c r="E81" s="29"/>
      <c r="F81" s="29"/>
      <c r="G81" s="29"/>
      <c r="H81" s="29"/>
      <c r="I81" s="29"/>
      <c r="J81" s="29"/>
      <c r="K81" s="29"/>
      <c r="L81" s="34"/>
      <c r="M81" s="29"/>
      <c r="N81" s="29"/>
      <c r="O81" s="29"/>
      <c r="P81" s="29"/>
      <c r="Q81" s="31">
        <f t="shared" si="2"/>
        <v>0.1</v>
      </c>
      <c r="R81" s="97">
        <f t="shared" si="3"/>
        <v>0</v>
      </c>
    </row>
    <row r="82" spans="1:18" x14ac:dyDescent="0.25">
      <c r="A82" s="26">
        <v>62</v>
      </c>
      <c r="B82" s="36" t="s">
        <v>82</v>
      </c>
      <c r="C82" s="37" t="s">
        <v>21</v>
      </c>
      <c r="D82" s="29"/>
      <c r="E82" s="29"/>
      <c r="F82" s="29"/>
      <c r="G82" s="29"/>
      <c r="H82" s="29"/>
      <c r="I82" s="29"/>
      <c r="J82" s="29"/>
      <c r="K82" s="29"/>
      <c r="L82" s="30"/>
      <c r="M82" s="29"/>
      <c r="N82" s="29"/>
      <c r="O82" s="29"/>
      <c r="P82" s="29"/>
      <c r="Q82" s="31">
        <f t="shared" si="2"/>
        <v>0</v>
      </c>
      <c r="R82" s="97">
        <f t="shared" si="3"/>
        <v>0</v>
      </c>
    </row>
    <row r="83" spans="1:18" x14ac:dyDescent="0.25">
      <c r="A83" s="26"/>
      <c r="B83" s="39" t="s">
        <v>83</v>
      </c>
      <c r="C83" s="9"/>
      <c r="D83" s="29"/>
      <c r="E83" s="29"/>
      <c r="F83" s="29"/>
      <c r="G83" s="29"/>
      <c r="H83" s="29"/>
      <c r="I83" s="29"/>
      <c r="J83" s="29"/>
      <c r="K83" s="29"/>
      <c r="L83" s="30"/>
      <c r="M83" s="29"/>
      <c r="N83" s="29"/>
      <c r="O83" s="29"/>
      <c r="P83" s="29"/>
      <c r="Q83" s="31">
        <f t="shared" si="2"/>
        <v>0</v>
      </c>
      <c r="R83" s="97">
        <f t="shared" si="3"/>
        <v>0</v>
      </c>
    </row>
    <row r="84" spans="1:18" x14ac:dyDescent="0.25">
      <c r="A84" s="26">
        <v>63</v>
      </c>
      <c r="B84" s="32" t="s">
        <v>84</v>
      </c>
      <c r="C84" s="33" t="s">
        <v>21</v>
      </c>
      <c r="D84" s="29"/>
      <c r="E84" s="29"/>
      <c r="F84" s="29"/>
      <c r="G84" s="29"/>
      <c r="H84" s="29"/>
      <c r="I84" s="29"/>
      <c r="J84" s="29"/>
      <c r="K84" s="29"/>
      <c r="L84" s="30"/>
      <c r="M84" s="29"/>
      <c r="N84" s="29"/>
      <c r="O84" s="29"/>
      <c r="P84" s="29"/>
      <c r="Q84" s="31">
        <f t="shared" si="2"/>
        <v>0</v>
      </c>
      <c r="R84" s="97">
        <f t="shared" si="3"/>
        <v>0</v>
      </c>
    </row>
    <row r="85" spans="1:18" x14ac:dyDescent="0.25">
      <c r="A85" s="26">
        <v>64</v>
      </c>
      <c r="B85" s="32" t="s">
        <v>85</v>
      </c>
      <c r="C85" s="33" t="s">
        <v>21</v>
      </c>
      <c r="D85" s="29"/>
      <c r="E85" s="29"/>
      <c r="F85" s="29"/>
      <c r="G85" s="29"/>
      <c r="H85" s="29"/>
      <c r="I85" s="29"/>
      <c r="J85" s="29"/>
      <c r="K85" s="29"/>
      <c r="L85" s="30"/>
      <c r="M85" s="29"/>
      <c r="N85" s="29"/>
      <c r="O85" s="29"/>
      <c r="P85" s="29"/>
      <c r="Q85" s="31">
        <f t="shared" si="2"/>
        <v>0</v>
      </c>
      <c r="R85" s="97">
        <f t="shared" si="3"/>
        <v>0</v>
      </c>
    </row>
    <row r="86" spans="1:18" x14ac:dyDescent="0.25">
      <c r="A86" s="26">
        <v>65</v>
      </c>
      <c r="B86" s="32" t="s">
        <v>86</v>
      </c>
      <c r="C86" s="33" t="s">
        <v>21</v>
      </c>
      <c r="D86" s="29"/>
      <c r="E86" s="29"/>
      <c r="F86" s="29"/>
      <c r="G86" s="29"/>
      <c r="H86" s="29"/>
      <c r="I86" s="29"/>
      <c r="J86" s="29"/>
      <c r="K86" s="29"/>
      <c r="L86" s="30"/>
      <c r="M86" s="29"/>
      <c r="N86" s="29"/>
      <c r="O86" s="29"/>
      <c r="P86" s="29"/>
      <c r="Q86" s="31">
        <f t="shared" si="2"/>
        <v>0</v>
      </c>
      <c r="R86" s="97">
        <f t="shared" si="3"/>
        <v>0</v>
      </c>
    </row>
    <row r="87" spans="1:18" x14ac:dyDescent="0.25">
      <c r="A87" s="26">
        <v>66</v>
      </c>
      <c r="B87" s="27" t="s">
        <v>87</v>
      </c>
      <c r="C87" s="28" t="s">
        <v>21</v>
      </c>
      <c r="D87" s="29"/>
      <c r="E87" s="29"/>
      <c r="F87" s="29"/>
      <c r="G87" s="29"/>
      <c r="H87" s="29"/>
      <c r="I87" s="29"/>
      <c r="J87" s="29"/>
      <c r="K87" s="29"/>
      <c r="L87" s="30"/>
      <c r="M87" s="29"/>
      <c r="N87" s="29"/>
      <c r="O87" s="29"/>
      <c r="P87" s="29"/>
      <c r="Q87" s="31">
        <f t="shared" si="2"/>
        <v>0</v>
      </c>
      <c r="R87" s="97">
        <f t="shared" si="3"/>
        <v>0</v>
      </c>
    </row>
    <row r="88" spans="1:18" x14ac:dyDescent="0.25">
      <c r="A88" s="26">
        <v>67</v>
      </c>
      <c r="B88" s="27" t="s">
        <v>88</v>
      </c>
      <c r="C88" s="28" t="s">
        <v>21</v>
      </c>
      <c r="D88" s="29"/>
      <c r="E88" s="29"/>
      <c r="F88" s="29"/>
      <c r="G88" s="29"/>
      <c r="H88" s="29"/>
      <c r="I88" s="29"/>
      <c r="J88" s="29"/>
      <c r="K88" s="29"/>
      <c r="L88" s="30"/>
      <c r="M88" s="29"/>
      <c r="N88" s="29"/>
      <c r="O88" s="29"/>
      <c r="P88" s="29"/>
      <c r="Q88" s="31">
        <f t="shared" si="2"/>
        <v>0</v>
      </c>
      <c r="R88" s="97">
        <f t="shared" si="3"/>
        <v>0</v>
      </c>
    </row>
    <row r="89" spans="1:18" x14ac:dyDescent="0.25">
      <c r="A89" s="26">
        <v>68</v>
      </c>
      <c r="B89" s="36" t="s">
        <v>89</v>
      </c>
      <c r="C89" s="37" t="s">
        <v>21</v>
      </c>
      <c r="D89" s="29"/>
      <c r="E89" s="29"/>
      <c r="F89" s="29"/>
      <c r="G89" s="29"/>
      <c r="H89" s="29"/>
      <c r="I89" s="29"/>
      <c r="J89" s="29"/>
      <c r="K89" s="29"/>
      <c r="L89" s="30"/>
      <c r="M89" s="29"/>
      <c r="N89" s="29"/>
      <c r="O89" s="29"/>
      <c r="P89" s="29"/>
      <c r="Q89" s="31">
        <f t="shared" si="2"/>
        <v>0</v>
      </c>
      <c r="R89" s="97">
        <f t="shared" si="3"/>
        <v>0</v>
      </c>
    </row>
    <row r="90" spans="1:18" x14ac:dyDescent="0.25">
      <c r="A90" s="26"/>
      <c r="B90" s="39" t="s">
        <v>90</v>
      </c>
      <c r="C90" s="9"/>
      <c r="D90" s="29"/>
      <c r="E90" s="29"/>
      <c r="F90" s="29"/>
      <c r="G90" s="29"/>
      <c r="H90" s="29"/>
      <c r="I90" s="29"/>
      <c r="J90" s="29"/>
      <c r="K90" s="29"/>
      <c r="L90" s="30"/>
      <c r="M90" s="29"/>
      <c r="N90" s="29"/>
      <c r="O90" s="29"/>
      <c r="P90" s="29"/>
      <c r="Q90" s="31">
        <f t="shared" si="2"/>
        <v>0</v>
      </c>
      <c r="R90" s="97">
        <f t="shared" si="3"/>
        <v>0</v>
      </c>
    </row>
    <row r="91" spans="1:18" x14ac:dyDescent="0.25">
      <c r="A91" s="26">
        <v>69</v>
      </c>
      <c r="B91" s="32" t="s">
        <v>91</v>
      </c>
      <c r="C91" s="33" t="s">
        <v>21</v>
      </c>
      <c r="D91" s="29"/>
      <c r="E91" s="29"/>
      <c r="F91" s="29"/>
      <c r="G91" s="29"/>
      <c r="H91" s="29"/>
      <c r="I91" s="29"/>
      <c r="J91" s="29"/>
      <c r="K91" s="29"/>
      <c r="L91" s="30"/>
      <c r="M91" s="29"/>
      <c r="N91" s="29"/>
      <c r="O91" s="29"/>
      <c r="P91" s="29"/>
      <c r="Q91" s="31">
        <f t="shared" si="2"/>
        <v>0</v>
      </c>
      <c r="R91" s="97">
        <f t="shared" si="3"/>
        <v>0</v>
      </c>
    </row>
    <row r="92" spans="1:18" x14ac:dyDescent="0.25">
      <c r="A92" s="26">
        <v>70</v>
      </c>
      <c r="B92" s="32" t="s">
        <v>92</v>
      </c>
      <c r="C92" s="33" t="s">
        <v>21</v>
      </c>
      <c r="D92" s="29"/>
      <c r="E92" s="29"/>
      <c r="F92" s="29"/>
      <c r="G92" s="29"/>
      <c r="H92" s="29"/>
      <c r="I92" s="29"/>
      <c r="J92" s="29"/>
      <c r="K92" s="29"/>
      <c r="L92" s="30"/>
      <c r="M92" s="29"/>
      <c r="N92" s="29"/>
      <c r="O92" s="29"/>
      <c r="P92" s="29"/>
      <c r="Q92" s="31">
        <f t="shared" si="2"/>
        <v>0</v>
      </c>
      <c r="R92" s="97">
        <f t="shared" si="3"/>
        <v>0</v>
      </c>
    </row>
    <row r="93" spans="1:18" x14ac:dyDescent="0.25">
      <c r="A93" s="26">
        <v>71</v>
      </c>
      <c r="B93" s="27" t="s">
        <v>93</v>
      </c>
      <c r="C93" s="28" t="s">
        <v>21</v>
      </c>
      <c r="D93" s="29"/>
      <c r="E93" s="29"/>
      <c r="F93" s="29">
        <v>6.7549999999999999E-2</v>
      </c>
      <c r="G93" s="35">
        <f>F93*100/60</f>
        <v>0.11258333333333333</v>
      </c>
      <c r="H93" s="29"/>
      <c r="I93" s="29"/>
      <c r="J93" s="29"/>
      <c r="K93" s="29"/>
      <c r="L93" s="30"/>
      <c r="M93" s="29"/>
      <c r="N93" s="29"/>
      <c r="O93" s="29"/>
      <c r="P93" s="29"/>
      <c r="Q93" s="31">
        <f t="shared" si="2"/>
        <v>6.7549999999999999E-2</v>
      </c>
      <c r="R93" s="97">
        <f t="shared" si="3"/>
        <v>0.11258333333333333</v>
      </c>
    </row>
    <row r="94" spans="1:18" x14ac:dyDescent="0.25">
      <c r="A94" s="26">
        <v>72</v>
      </c>
      <c r="B94" s="27" t="s">
        <v>177</v>
      </c>
      <c r="C94" s="28" t="s">
        <v>21</v>
      </c>
      <c r="D94" s="29"/>
      <c r="E94" s="29"/>
      <c r="F94" s="29"/>
      <c r="G94" s="29"/>
      <c r="H94" s="29"/>
      <c r="I94" s="29"/>
      <c r="J94" s="29"/>
      <c r="K94" s="29"/>
      <c r="L94" s="30"/>
      <c r="M94" s="29"/>
      <c r="N94" s="29"/>
      <c r="O94" s="29"/>
      <c r="P94" s="29"/>
      <c r="Q94" s="31">
        <f t="shared" si="2"/>
        <v>0</v>
      </c>
      <c r="R94" s="97">
        <f t="shared" si="3"/>
        <v>0</v>
      </c>
    </row>
    <row r="95" spans="1:18" x14ac:dyDescent="0.25">
      <c r="A95" s="26">
        <v>73</v>
      </c>
      <c r="B95" s="27" t="s">
        <v>94</v>
      </c>
      <c r="C95" s="28" t="s">
        <v>21</v>
      </c>
      <c r="D95" s="29"/>
      <c r="E95" s="29"/>
      <c r="F95" s="29"/>
      <c r="G95" s="29"/>
      <c r="H95" s="29"/>
      <c r="I95" s="29"/>
      <c r="J95" s="29">
        <f>1.14*0.15</f>
        <v>0.17099999999999999</v>
      </c>
      <c r="K95" s="29">
        <f>J95*1.2</f>
        <v>0.20519999999999997</v>
      </c>
      <c r="L95" s="30"/>
      <c r="M95" s="29"/>
      <c r="N95" s="29"/>
      <c r="O95" s="29"/>
      <c r="P95" s="29"/>
      <c r="Q95" s="31">
        <f t="shared" si="2"/>
        <v>0.17099999999999999</v>
      </c>
      <c r="R95" s="97">
        <f t="shared" si="3"/>
        <v>0.20519999999999997</v>
      </c>
    </row>
    <row r="96" spans="1:18" x14ac:dyDescent="0.25">
      <c r="A96" s="26">
        <v>74</v>
      </c>
      <c r="B96" s="27" t="s">
        <v>95</v>
      </c>
      <c r="C96" s="28" t="s">
        <v>21</v>
      </c>
      <c r="D96" s="29"/>
      <c r="E96" s="29"/>
      <c r="F96" s="29"/>
      <c r="G96" s="29"/>
      <c r="H96" s="29">
        <v>1.43E-2</v>
      </c>
      <c r="I96" s="29">
        <f>H96*1.25</f>
        <v>1.7875000000000002E-2</v>
      </c>
      <c r="J96" s="29"/>
      <c r="K96" s="29"/>
      <c r="L96" s="30"/>
      <c r="M96" s="29"/>
      <c r="N96" s="29"/>
      <c r="O96" s="29"/>
      <c r="P96" s="29"/>
      <c r="Q96" s="31">
        <f t="shared" si="2"/>
        <v>1.43E-2</v>
      </c>
      <c r="R96" s="97">
        <f t="shared" si="3"/>
        <v>1.7875000000000002E-2</v>
      </c>
    </row>
    <row r="97" spans="1:18" x14ac:dyDescent="0.25">
      <c r="A97" s="26">
        <v>75</v>
      </c>
      <c r="B97" s="27" t="s">
        <v>96</v>
      </c>
      <c r="C97" s="28" t="s">
        <v>21</v>
      </c>
      <c r="D97" s="29"/>
      <c r="E97" s="29"/>
      <c r="F97" s="29">
        <v>7.4999999999999997E-3</v>
      </c>
      <c r="G97" s="29">
        <f>F97*100/60</f>
        <v>1.2500000000000001E-2</v>
      </c>
      <c r="H97" s="29"/>
      <c r="I97" s="29"/>
      <c r="J97" s="29"/>
      <c r="K97" s="29"/>
      <c r="L97" s="30"/>
      <c r="M97" s="29"/>
      <c r="N97" s="29"/>
      <c r="O97" s="29"/>
      <c r="P97" s="29"/>
      <c r="Q97" s="31">
        <f t="shared" si="2"/>
        <v>7.4999999999999997E-3</v>
      </c>
      <c r="R97" s="97">
        <f t="shared" si="3"/>
        <v>1.2500000000000001E-2</v>
      </c>
    </row>
    <row r="98" spans="1:18" x14ac:dyDescent="0.25">
      <c r="A98" s="26">
        <v>76</v>
      </c>
      <c r="B98" s="27" t="s">
        <v>97</v>
      </c>
      <c r="C98" s="28" t="s">
        <v>21</v>
      </c>
      <c r="D98" s="29"/>
      <c r="E98" s="29"/>
      <c r="F98" s="29"/>
      <c r="G98" s="29"/>
      <c r="H98" s="29"/>
      <c r="I98" s="29"/>
      <c r="J98" s="29"/>
      <c r="K98" s="29"/>
      <c r="L98" s="30"/>
      <c r="M98" s="29"/>
      <c r="N98" s="29"/>
      <c r="O98" s="29"/>
      <c r="P98" s="29"/>
      <c r="Q98" s="31">
        <f t="shared" si="2"/>
        <v>0</v>
      </c>
      <c r="R98" s="97">
        <f t="shared" si="3"/>
        <v>0</v>
      </c>
    </row>
    <row r="99" spans="1:18" x14ac:dyDescent="0.25">
      <c r="A99" s="26">
        <v>77</v>
      </c>
      <c r="B99" s="27" t="s">
        <v>98</v>
      </c>
      <c r="C99" s="28" t="s">
        <v>21</v>
      </c>
      <c r="D99" s="29"/>
      <c r="E99" s="29"/>
      <c r="F99" s="29"/>
      <c r="G99" s="29"/>
      <c r="H99" s="29"/>
      <c r="I99" s="29"/>
      <c r="J99" s="29"/>
      <c r="K99" s="29"/>
      <c r="L99" s="30"/>
      <c r="M99" s="29"/>
      <c r="N99" s="29"/>
      <c r="O99" s="29"/>
      <c r="P99" s="29"/>
      <c r="Q99" s="31">
        <f t="shared" si="2"/>
        <v>0</v>
      </c>
      <c r="R99" s="97">
        <f t="shared" si="3"/>
        <v>0</v>
      </c>
    </row>
    <row r="100" spans="1:18" x14ac:dyDescent="0.25">
      <c r="A100" s="26">
        <v>78</v>
      </c>
      <c r="B100" s="40" t="s">
        <v>99</v>
      </c>
      <c r="C100" s="41" t="s">
        <v>21</v>
      </c>
      <c r="D100" s="29"/>
      <c r="E100" s="29"/>
      <c r="F100" s="29"/>
      <c r="G100" s="29"/>
      <c r="H100" s="29"/>
      <c r="I100" s="29"/>
      <c r="J100" s="29"/>
      <c r="K100" s="29"/>
      <c r="L100" s="30"/>
      <c r="M100" s="29"/>
      <c r="N100" s="29"/>
      <c r="O100" s="29"/>
      <c r="P100" s="29"/>
      <c r="Q100" s="31">
        <f t="shared" si="2"/>
        <v>0</v>
      </c>
      <c r="R100" s="97">
        <f t="shared" si="3"/>
        <v>0</v>
      </c>
    </row>
    <row r="101" spans="1:18" x14ac:dyDescent="0.25">
      <c r="A101" s="26">
        <v>79</v>
      </c>
      <c r="B101" s="40" t="s">
        <v>100</v>
      </c>
      <c r="C101" s="41" t="s">
        <v>21</v>
      </c>
      <c r="D101" s="29"/>
      <c r="E101" s="29"/>
      <c r="F101" s="29"/>
      <c r="G101" s="29"/>
      <c r="H101" s="29"/>
      <c r="I101" s="29"/>
      <c r="J101" s="29"/>
      <c r="K101" s="29"/>
      <c r="L101" s="30"/>
      <c r="M101" s="29"/>
      <c r="N101" s="29"/>
      <c r="O101" s="29"/>
      <c r="P101" s="29"/>
      <c r="Q101" s="31">
        <f t="shared" si="2"/>
        <v>0</v>
      </c>
      <c r="R101" s="97">
        <f t="shared" si="3"/>
        <v>0</v>
      </c>
    </row>
    <row r="102" spans="1:18" x14ac:dyDescent="0.25">
      <c r="A102" s="26">
        <v>80</v>
      </c>
      <c r="B102" s="40" t="s">
        <v>101</v>
      </c>
      <c r="C102" s="41" t="s">
        <v>21</v>
      </c>
      <c r="D102" s="29"/>
      <c r="E102" s="29"/>
      <c r="F102" s="29"/>
      <c r="G102" s="29"/>
      <c r="H102" s="29"/>
      <c r="I102" s="29"/>
      <c r="J102" s="29"/>
      <c r="K102" s="29"/>
      <c r="L102" s="30"/>
      <c r="M102" s="29"/>
      <c r="N102" s="29"/>
      <c r="O102" s="29"/>
      <c r="P102" s="29"/>
      <c r="Q102" s="31">
        <f t="shared" si="2"/>
        <v>0</v>
      </c>
      <c r="R102" s="97">
        <f t="shared" si="3"/>
        <v>0</v>
      </c>
    </row>
    <row r="103" spans="1:18" x14ac:dyDescent="0.25">
      <c r="A103" s="42"/>
      <c r="B103" s="43" t="s">
        <v>102</v>
      </c>
      <c r="C103" s="41"/>
      <c r="D103" s="29"/>
      <c r="E103" s="29"/>
      <c r="F103" s="29"/>
      <c r="G103" s="29"/>
      <c r="H103" s="29"/>
      <c r="I103" s="29"/>
      <c r="J103" s="29"/>
      <c r="K103" s="29"/>
      <c r="L103" s="30"/>
      <c r="M103" s="29"/>
      <c r="N103" s="29"/>
      <c r="O103" s="29"/>
      <c r="P103" s="29"/>
      <c r="Q103" s="31">
        <f t="shared" si="2"/>
        <v>0</v>
      </c>
      <c r="R103" s="97">
        <f t="shared" si="3"/>
        <v>0</v>
      </c>
    </row>
    <row r="104" spans="1:18" x14ac:dyDescent="0.25">
      <c r="A104" s="26">
        <v>81</v>
      </c>
      <c r="B104" s="27" t="s">
        <v>103</v>
      </c>
      <c r="C104" s="28" t="s">
        <v>21</v>
      </c>
      <c r="D104" s="29"/>
      <c r="E104" s="29"/>
      <c r="F104" s="29"/>
      <c r="G104" s="29"/>
      <c r="H104" s="29"/>
      <c r="I104" s="29"/>
      <c r="J104" s="29"/>
      <c r="K104" s="29"/>
      <c r="L104" s="30"/>
      <c r="M104" s="29"/>
      <c r="N104" s="29"/>
      <c r="O104" s="29"/>
      <c r="P104" s="29"/>
      <c r="Q104" s="31">
        <f t="shared" si="2"/>
        <v>0</v>
      </c>
      <c r="R104" s="97">
        <f t="shared" si="3"/>
        <v>0</v>
      </c>
    </row>
    <row r="105" spans="1:18" x14ac:dyDescent="0.25">
      <c r="A105" s="44">
        <v>82</v>
      </c>
      <c r="B105" s="45" t="s">
        <v>11</v>
      </c>
      <c r="C105" s="46" t="s">
        <v>21</v>
      </c>
      <c r="D105" s="29"/>
      <c r="E105" s="29"/>
      <c r="F105" s="29"/>
      <c r="G105" s="29"/>
      <c r="H105" s="29"/>
      <c r="I105" s="29"/>
      <c r="J105" s="29"/>
      <c r="K105" s="29"/>
      <c r="L105" s="30"/>
      <c r="M105" s="29"/>
      <c r="N105" s="29"/>
      <c r="O105" s="29"/>
      <c r="P105" s="29"/>
      <c r="Q105" s="31">
        <f t="shared" si="2"/>
        <v>0</v>
      </c>
      <c r="R105" s="97">
        <f t="shared" si="3"/>
        <v>0</v>
      </c>
    </row>
    <row r="106" spans="1:18" x14ac:dyDescent="0.25">
      <c r="A106" s="26">
        <v>83</v>
      </c>
      <c r="B106" s="32" t="s">
        <v>104</v>
      </c>
      <c r="C106" s="47" t="s">
        <v>21</v>
      </c>
      <c r="D106" s="29"/>
      <c r="E106" s="29"/>
      <c r="F106" s="29"/>
      <c r="G106" s="29"/>
      <c r="H106" s="29"/>
      <c r="I106" s="29"/>
      <c r="J106" s="29"/>
      <c r="K106" s="29"/>
      <c r="L106" s="30"/>
      <c r="M106" s="29"/>
      <c r="N106" s="29"/>
      <c r="O106" s="29"/>
      <c r="P106" s="29"/>
      <c r="Q106" s="31">
        <f t="shared" si="2"/>
        <v>0</v>
      </c>
      <c r="R106" s="97">
        <f t="shared" si="3"/>
        <v>0</v>
      </c>
    </row>
    <row r="107" spans="1:18" x14ac:dyDescent="0.25">
      <c r="A107" s="26">
        <v>84</v>
      </c>
      <c r="B107" s="32" t="s">
        <v>8</v>
      </c>
      <c r="C107" s="47" t="s">
        <v>105</v>
      </c>
      <c r="D107" s="29"/>
      <c r="E107" s="29"/>
      <c r="F107" s="29"/>
      <c r="G107" s="29"/>
      <c r="H107" s="29"/>
      <c r="I107" s="29"/>
      <c r="J107" s="29"/>
      <c r="K107" s="29"/>
      <c r="L107" s="30"/>
      <c r="M107" s="29"/>
      <c r="N107" s="29"/>
      <c r="O107" s="29"/>
      <c r="P107" s="29"/>
      <c r="Q107" s="31">
        <f t="shared" si="2"/>
        <v>0</v>
      </c>
      <c r="R107" s="97">
        <f t="shared" si="3"/>
        <v>0</v>
      </c>
    </row>
    <row r="108" spans="1:18" x14ac:dyDescent="0.25">
      <c r="A108" s="42"/>
      <c r="B108" s="43" t="s">
        <v>106</v>
      </c>
      <c r="C108" s="41"/>
      <c r="D108" s="29"/>
      <c r="E108" s="29"/>
      <c r="F108" s="29"/>
      <c r="G108" s="29"/>
      <c r="H108" s="29"/>
      <c r="I108" s="29"/>
      <c r="J108" s="29"/>
      <c r="K108" s="29"/>
      <c r="L108" s="30"/>
      <c r="M108" s="29"/>
      <c r="N108" s="29"/>
      <c r="O108" s="29"/>
      <c r="P108" s="29"/>
      <c r="Q108" s="31">
        <f t="shared" si="2"/>
        <v>0</v>
      </c>
      <c r="R108" s="97">
        <f t="shared" si="3"/>
        <v>0</v>
      </c>
    </row>
    <row r="109" spans="1:18" x14ac:dyDescent="0.25">
      <c r="A109" s="26">
        <v>85</v>
      </c>
      <c r="B109" s="32" t="s">
        <v>10</v>
      </c>
      <c r="C109" s="33" t="s">
        <v>58</v>
      </c>
      <c r="D109" s="29"/>
      <c r="E109" s="29"/>
      <c r="F109" s="29"/>
      <c r="G109" s="29"/>
      <c r="H109" s="30"/>
      <c r="I109" s="30"/>
      <c r="J109" s="29"/>
      <c r="K109" s="29"/>
      <c r="L109" s="30"/>
      <c r="M109" s="29"/>
      <c r="N109" s="29"/>
      <c r="O109" s="29"/>
      <c r="P109" s="29"/>
      <c r="Q109" s="31">
        <f t="shared" si="2"/>
        <v>0</v>
      </c>
      <c r="R109" s="97">
        <f t="shared" si="3"/>
        <v>0</v>
      </c>
    </row>
    <row r="110" spans="1:18" x14ac:dyDescent="0.25">
      <c r="A110" s="26"/>
      <c r="B110" s="43" t="s">
        <v>107</v>
      </c>
      <c r="C110" s="33"/>
      <c r="D110" s="29"/>
      <c r="E110" s="29"/>
      <c r="F110" s="29"/>
      <c r="G110" s="29"/>
      <c r="H110" s="29"/>
      <c r="I110" s="29"/>
      <c r="J110" s="29"/>
      <c r="K110" s="29"/>
      <c r="L110" s="30"/>
      <c r="M110" s="29"/>
      <c r="N110" s="29"/>
      <c r="O110" s="29"/>
      <c r="P110" s="29"/>
      <c r="Q110" s="31">
        <f t="shared" si="2"/>
        <v>0</v>
      </c>
      <c r="R110" s="97">
        <f t="shared" si="3"/>
        <v>0</v>
      </c>
    </row>
    <row r="111" spans="1:18" x14ac:dyDescent="0.25">
      <c r="A111" s="48">
        <v>86</v>
      </c>
      <c r="B111" s="32" t="s">
        <v>108</v>
      </c>
      <c r="C111" s="25"/>
      <c r="D111" s="29"/>
      <c r="E111" s="29"/>
      <c r="F111" s="29"/>
      <c r="G111" s="29"/>
      <c r="H111" s="29"/>
      <c r="I111" s="29"/>
      <c r="J111" s="29"/>
      <c r="K111" s="29"/>
      <c r="L111" s="30"/>
      <c r="M111" s="29"/>
      <c r="N111" s="29"/>
      <c r="O111" s="29"/>
      <c r="P111" s="29"/>
      <c r="Q111" s="31">
        <f t="shared" si="2"/>
        <v>0</v>
      </c>
      <c r="R111" s="97">
        <f t="shared" si="3"/>
        <v>0</v>
      </c>
    </row>
    <row r="112" spans="1:18" x14ac:dyDescent="0.25">
      <c r="A112" s="26">
        <v>87</v>
      </c>
      <c r="B112" s="32" t="s">
        <v>109</v>
      </c>
      <c r="C112" s="33" t="s">
        <v>21</v>
      </c>
      <c r="D112" s="29"/>
      <c r="E112" s="29"/>
      <c r="F112" s="29"/>
      <c r="G112" s="29"/>
      <c r="H112" s="29"/>
      <c r="I112" s="29"/>
      <c r="J112" s="29"/>
      <c r="K112" s="29"/>
      <c r="L112" s="30"/>
      <c r="M112" s="29"/>
      <c r="N112" s="29"/>
      <c r="O112" s="29"/>
      <c r="P112" s="29"/>
      <c r="Q112" s="31">
        <f t="shared" si="2"/>
        <v>0</v>
      </c>
      <c r="R112" s="97">
        <f t="shared" si="3"/>
        <v>0</v>
      </c>
    </row>
    <row r="113" spans="1:18" x14ac:dyDescent="0.25">
      <c r="B113" s="49" t="s">
        <v>110</v>
      </c>
      <c r="C113" s="25"/>
      <c r="D113" s="21"/>
      <c r="E113" s="21"/>
      <c r="F113" s="21"/>
      <c r="G113" s="21"/>
      <c r="H113" s="22"/>
      <c r="I113" s="22"/>
      <c r="J113" s="22"/>
      <c r="K113" s="22"/>
      <c r="L113" s="30"/>
      <c r="M113" s="22"/>
      <c r="N113" s="22"/>
      <c r="O113" s="22"/>
      <c r="P113" s="22"/>
      <c r="Q113" s="31">
        <f t="shared" si="2"/>
        <v>0</v>
      </c>
      <c r="R113" s="97">
        <f t="shared" si="3"/>
        <v>0</v>
      </c>
    </row>
    <row r="114" spans="1:18" x14ac:dyDescent="0.25">
      <c r="A114" s="26">
        <v>88</v>
      </c>
      <c r="B114" s="27" t="s">
        <v>111</v>
      </c>
      <c r="C114" s="46" t="s">
        <v>21</v>
      </c>
      <c r="D114" s="29"/>
      <c r="E114" s="29"/>
      <c r="F114" s="29"/>
      <c r="G114" s="29"/>
      <c r="H114" s="29"/>
      <c r="I114" s="29"/>
      <c r="J114" s="29"/>
      <c r="K114" s="29"/>
      <c r="L114" s="30"/>
      <c r="M114" s="29"/>
      <c r="N114" s="29"/>
      <c r="O114" s="29"/>
      <c r="P114" s="29"/>
      <c r="Q114" s="31">
        <f t="shared" si="2"/>
        <v>0</v>
      </c>
      <c r="R114" s="97">
        <f t="shared" si="3"/>
        <v>0</v>
      </c>
    </row>
    <row r="115" spans="1:18" x14ac:dyDescent="0.25">
      <c r="O115" s="76" t="s">
        <v>153</v>
      </c>
      <c r="P115" s="76"/>
      <c r="Q115" s="79">
        <f>Q114/0.048</f>
        <v>0</v>
      </c>
      <c r="R115" s="104">
        <f>R114/0.048</f>
        <v>0</v>
      </c>
    </row>
  </sheetData>
  <mergeCells count="11">
    <mergeCell ref="R8:R9"/>
    <mergeCell ref="A1:Q3"/>
    <mergeCell ref="A4:Q6"/>
    <mergeCell ref="F7:Q7"/>
    <mergeCell ref="Q8:Q9"/>
    <mergeCell ref="F9:G9"/>
    <mergeCell ref="H9:I9"/>
    <mergeCell ref="J9:K9"/>
    <mergeCell ref="M9:N9"/>
    <mergeCell ref="O9:P9"/>
    <mergeCell ref="F8:P8"/>
  </mergeCells>
  <pageMargins left="0.7" right="0.7" top="0.75" bottom="0.75" header="0.3" footer="0.3"/>
  <pageSetup paperSize="9" scale="2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4"/>
  <sheetViews>
    <sheetView workbookViewId="0">
      <selection activeCell="P13" sqref="P13:P114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7" width="15.42578125" customWidth="1"/>
    <col min="8" max="9" width="14.28515625" customWidth="1"/>
    <col min="10" max="10" width="11.85546875" customWidth="1"/>
    <col min="11" max="12" width="12" customWidth="1"/>
    <col min="13" max="14" width="11.85546875" customWidth="1"/>
    <col min="15" max="15" width="16" style="50" customWidth="1"/>
    <col min="221" max="221" width="3.7109375" customWidth="1"/>
    <col min="222" max="222" width="27.85546875" customWidth="1"/>
    <col min="223" max="223" width="3.7109375" customWidth="1"/>
    <col min="224" max="263" width="0" hidden="1" customWidth="1"/>
    <col min="264" max="264" width="10.28515625" customWidth="1"/>
    <col min="266" max="266" width="12.5703125" customWidth="1"/>
    <col min="270" max="270" width="10.7109375" customWidth="1"/>
    <col min="477" max="477" width="3.7109375" customWidth="1"/>
    <col min="478" max="478" width="27.85546875" customWidth="1"/>
    <col min="479" max="479" width="3.7109375" customWidth="1"/>
    <col min="480" max="519" width="0" hidden="1" customWidth="1"/>
    <col min="520" max="520" width="10.28515625" customWidth="1"/>
    <col min="522" max="522" width="12.5703125" customWidth="1"/>
    <col min="526" max="526" width="10.7109375" customWidth="1"/>
    <col min="733" max="733" width="3.7109375" customWidth="1"/>
    <col min="734" max="734" width="27.85546875" customWidth="1"/>
    <col min="735" max="735" width="3.7109375" customWidth="1"/>
    <col min="736" max="775" width="0" hidden="1" customWidth="1"/>
    <col min="776" max="776" width="10.28515625" customWidth="1"/>
    <col min="778" max="778" width="12.5703125" customWidth="1"/>
    <col min="782" max="782" width="10.7109375" customWidth="1"/>
    <col min="989" max="989" width="3.7109375" customWidth="1"/>
    <col min="990" max="990" width="27.85546875" customWidth="1"/>
    <col min="991" max="991" width="3.7109375" customWidth="1"/>
    <col min="992" max="1031" width="0" hidden="1" customWidth="1"/>
    <col min="1032" max="1032" width="10.28515625" customWidth="1"/>
    <col min="1034" max="1034" width="12.5703125" customWidth="1"/>
    <col min="1038" max="1038" width="10.7109375" customWidth="1"/>
    <col min="1245" max="1245" width="3.7109375" customWidth="1"/>
    <col min="1246" max="1246" width="27.85546875" customWidth="1"/>
    <col min="1247" max="1247" width="3.7109375" customWidth="1"/>
    <col min="1248" max="1287" width="0" hidden="1" customWidth="1"/>
    <col min="1288" max="1288" width="10.28515625" customWidth="1"/>
    <col min="1290" max="1290" width="12.5703125" customWidth="1"/>
    <col min="1294" max="1294" width="10.7109375" customWidth="1"/>
    <col min="1501" max="1501" width="3.7109375" customWidth="1"/>
    <col min="1502" max="1502" width="27.85546875" customWidth="1"/>
    <col min="1503" max="1503" width="3.7109375" customWidth="1"/>
    <col min="1504" max="1543" width="0" hidden="1" customWidth="1"/>
    <col min="1544" max="1544" width="10.28515625" customWidth="1"/>
    <col min="1546" max="1546" width="12.5703125" customWidth="1"/>
    <col min="1550" max="1550" width="10.7109375" customWidth="1"/>
    <col min="1757" max="1757" width="3.7109375" customWidth="1"/>
    <col min="1758" max="1758" width="27.85546875" customWidth="1"/>
    <col min="1759" max="1759" width="3.7109375" customWidth="1"/>
    <col min="1760" max="1799" width="0" hidden="1" customWidth="1"/>
    <col min="1800" max="1800" width="10.28515625" customWidth="1"/>
    <col min="1802" max="1802" width="12.5703125" customWidth="1"/>
    <col min="1806" max="1806" width="10.7109375" customWidth="1"/>
    <col min="2013" max="2013" width="3.7109375" customWidth="1"/>
    <col min="2014" max="2014" width="27.85546875" customWidth="1"/>
    <col min="2015" max="2015" width="3.7109375" customWidth="1"/>
    <col min="2016" max="2055" width="0" hidden="1" customWidth="1"/>
    <col min="2056" max="2056" width="10.28515625" customWidth="1"/>
    <col min="2058" max="2058" width="12.5703125" customWidth="1"/>
    <col min="2062" max="2062" width="10.7109375" customWidth="1"/>
    <col min="2269" max="2269" width="3.7109375" customWidth="1"/>
    <col min="2270" max="2270" width="27.85546875" customWidth="1"/>
    <col min="2271" max="2271" width="3.7109375" customWidth="1"/>
    <col min="2272" max="2311" width="0" hidden="1" customWidth="1"/>
    <col min="2312" max="2312" width="10.28515625" customWidth="1"/>
    <col min="2314" max="2314" width="12.5703125" customWidth="1"/>
    <col min="2318" max="2318" width="10.7109375" customWidth="1"/>
    <col min="2525" max="2525" width="3.7109375" customWidth="1"/>
    <col min="2526" max="2526" width="27.85546875" customWidth="1"/>
    <col min="2527" max="2527" width="3.7109375" customWidth="1"/>
    <col min="2528" max="2567" width="0" hidden="1" customWidth="1"/>
    <col min="2568" max="2568" width="10.28515625" customWidth="1"/>
    <col min="2570" max="2570" width="12.5703125" customWidth="1"/>
    <col min="2574" max="2574" width="10.7109375" customWidth="1"/>
    <col min="2781" max="2781" width="3.7109375" customWidth="1"/>
    <col min="2782" max="2782" width="27.85546875" customWidth="1"/>
    <col min="2783" max="2783" width="3.7109375" customWidth="1"/>
    <col min="2784" max="2823" width="0" hidden="1" customWidth="1"/>
    <col min="2824" max="2824" width="10.28515625" customWidth="1"/>
    <col min="2826" max="2826" width="12.5703125" customWidth="1"/>
    <col min="2830" max="2830" width="10.7109375" customWidth="1"/>
    <col min="3037" max="3037" width="3.7109375" customWidth="1"/>
    <col min="3038" max="3038" width="27.85546875" customWidth="1"/>
    <col min="3039" max="3039" width="3.7109375" customWidth="1"/>
    <col min="3040" max="3079" width="0" hidden="1" customWidth="1"/>
    <col min="3080" max="3080" width="10.28515625" customWidth="1"/>
    <col min="3082" max="3082" width="12.5703125" customWidth="1"/>
    <col min="3086" max="3086" width="10.7109375" customWidth="1"/>
    <col min="3293" max="3293" width="3.7109375" customWidth="1"/>
    <col min="3294" max="3294" width="27.85546875" customWidth="1"/>
    <col min="3295" max="3295" width="3.7109375" customWidth="1"/>
    <col min="3296" max="3335" width="0" hidden="1" customWidth="1"/>
    <col min="3336" max="3336" width="10.28515625" customWidth="1"/>
    <col min="3338" max="3338" width="12.5703125" customWidth="1"/>
    <col min="3342" max="3342" width="10.7109375" customWidth="1"/>
    <col min="3549" max="3549" width="3.7109375" customWidth="1"/>
    <col min="3550" max="3550" width="27.85546875" customWidth="1"/>
    <col min="3551" max="3551" width="3.7109375" customWidth="1"/>
    <col min="3552" max="3591" width="0" hidden="1" customWidth="1"/>
    <col min="3592" max="3592" width="10.28515625" customWidth="1"/>
    <col min="3594" max="3594" width="12.5703125" customWidth="1"/>
    <col min="3598" max="3598" width="10.7109375" customWidth="1"/>
    <col min="3805" max="3805" width="3.7109375" customWidth="1"/>
    <col min="3806" max="3806" width="27.85546875" customWidth="1"/>
    <col min="3807" max="3807" width="3.7109375" customWidth="1"/>
    <col min="3808" max="3847" width="0" hidden="1" customWidth="1"/>
    <col min="3848" max="3848" width="10.28515625" customWidth="1"/>
    <col min="3850" max="3850" width="12.5703125" customWidth="1"/>
    <col min="3854" max="3854" width="10.7109375" customWidth="1"/>
    <col min="4061" max="4061" width="3.7109375" customWidth="1"/>
    <col min="4062" max="4062" width="27.85546875" customWidth="1"/>
    <col min="4063" max="4063" width="3.7109375" customWidth="1"/>
    <col min="4064" max="4103" width="0" hidden="1" customWidth="1"/>
    <col min="4104" max="4104" width="10.28515625" customWidth="1"/>
    <col min="4106" max="4106" width="12.5703125" customWidth="1"/>
    <col min="4110" max="4110" width="10.7109375" customWidth="1"/>
    <col min="4317" max="4317" width="3.7109375" customWidth="1"/>
    <col min="4318" max="4318" width="27.85546875" customWidth="1"/>
    <col min="4319" max="4319" width="3.7109375" customWidth="1"/>
    <col min="4320" max="4359" width="0" hidden="1" customWidth="1"/>
    <col min="4360" max="4360" width="10.28515625" customWidth="1"/>
    <col min="4362" max="4362" width="12.5703125" customWidth="1"/>
    <col min="4366" max="4366" width="10.7109375" customWidth="1"/>
    <col min="4573" max="4573" width="3.7109375" customWidth="1"/>
    <col min="4574" max="4574" width="27.85546875" customWidth="1"/>
    <col min="4575" max="4575" width="3.7109375" customWidth="1"/>
    <col min="4576" max="4615" width="0" hidden="1" customWidth="1"/>
    <col min="4616" max="4616" width="10.28515625" customWidth="1"/>
    <col min="4618" max="4618" width="12.5703125" customWidth="1"/>
    <col min="4622" max="4622" width="10.7109375" customWidth="1"/>
    <col min="4829" max="4829" width="3.7109375" customWidth="1"/>
    <col min="4830" max="4830" width="27.85546875" customWidth="1"/>
    <col min="4831" max="4831" width="3.7109375" customWidth="1"/>
    <col min="4832" max="4871" width="0" hidden="1" customWidth="1"/>
    <col min="4872" max="4872" width="10.28515625" customWidth="1"/>
    <col min="4874" max="4874" width="12.5703125" customWidth="1"/>
    <col min="4878" max="4878" width="10.7109375" customWidth="1"/>
    <col min="5085" max="5085" width="3.7109375" customWidth="1"/>
    <col min="5086" max="5086" width="27.85546875" customWidth="1"/>
    <col min="5087" max="5087" width="3.7109375" customWidth="1"/>
    <col min="5088" max="5127" width="0" hidden="1" customWidth="1"/>
    <col min="5128" max="5128" width="10.28515625" customWidth="1"/>
    <col min="5130" max="5130" width="12.5703125" customWidth="1"/>
    <col min="5134" max="5134" width="10.7109375" customWidth="1"/>
    <col min="5341" max="5341" width="3.7109375" customWidth="1"/>
    <col min="5342" max="5342" width="27.85546875" customWidth="1"/>
    <col min="5343" max="5343" width="3.7109375" customWidth="1"/>
    <col min="5344" max="5383" width="0" hidden="1" customWidth="1"/>
    <col min="5384" max="5384" width="10.28515625" customWidth="1"/>
    <col min="5386" max="5386" width="12.5703125" customWidth="1"/>
    <col min="5390" max="5390" width="10.7109375" customWidth="1"/>
    <col min="5597" max="5597" width="3.7109375" customWidth="1"/>
    <col min="5598" max="5598" width="27.85546875" customWidth="1"/>
    <col min="5599" max="5599" width="3.7109375" customWidth="1"/>
    <col min="5600" max="5639" width="0" hidden="1" customWidth="1"/>
    <col min="5640" max="5640" width="10.28515625" customWidth="1"/>
    <col min="5642" max="5642" width="12.5703125" customWidth="1"/>
    <col min="5646" max="5646" width="10.7109375" customWidth="1"/>
    <col min="5853" max="5853" width="3.7109375" customWidth="1"/>
    <col min="5854" max="5854" width="27.85546875" customWidth="1"/>
    <col min="5855" max="5855" width="3.7109375" customWidth="1"/>
    <col min="5856" max="5895" width="0" hidden="1" customWidth="1"/>
    <col min="5896" max="5896" width="10.28515625" customWidth="1"/>
    <col min="5898" max="5898" width="12.5703125" customWidth="1"/>
    <col min="5902" max="5902" width="10.7109375" customWidth="1"/>
    <col min="6109" max="6109" width="3.7109375" customWidth="1"/>
    <col min="6110" max="6110" width="27.85546875" customWidth="1"/>
    <col min="6111" max="6111" width="3.7109375" customWidth="1"/>
    <col min="6112" max="6151" width="0" hidden="1" customWidth="1"/>
    <col min="6152" max="6152" width="10.28515625" customWidth="1"/>
    <col min="6154" max="6154" width="12.5703125" customWidth="1"/>
    <col min="6158" max="6158" width="10.7109375" customWidth="1"/>
    <col min="6365" max="6365" width="3.7109375" customWidth="1"/>
    <col min="6366" max="6366" width="27.85546875" customWidth="1"/>
    <col min="6367" max="6367" width="3.7109375" customWidth="1"/>
    <col min="6368" max="6407" width="0" hidden="1" customWidth="1"/>
    <col min="6408" max="6408" width="10.28515625" customWidth="1"/>
    <col min="6410" max="6410" width="12.5703125" customWidth="1"/>
    <col min="6414" max="6414" width="10.7109375" customWidth="1"/>
    <col min="6621" max="6621" width="3.7109375" customWidth="1"/>
    <col min="6622" max="6622" width="27.85546875" customWidth="1"/>
    <col min="6623" max="6623" width="3.7109375" customWidth="1"/>
    <col min="6624" max="6663" width="0" hidden="1" customWidth="1"/>
    <col min="6664" max="6664" width="10.28515625" customWidth="1"/>
    <col min="6666" max="6666" width="12.5703125" customWidth="1"/>
    <col min="6670" max="6670" width="10.7109375" customWidth="1"/>
    <col min="6877" max="6877" width="3.7109375" customWidth="1"/>
    <col min="6878" max="6878" width="27.85546875" customWidth="1"/>
    <col min="6879" max="6879" width="3.7109375" customWidth="1"/>
    <col min="6880" max="6919" width="0" hidden="1" customWidth="1"/>
    <col min="6920" max="6920" width="10.28515625" customWidth="1"/>
    <col min="6922" max="6922" width="12.5703125" customWidth="1"/>
    <col min="6926" max="6926" width="10.7109375" customWidth="1"/>
    <col min="7133" max="7133" width="3.7109375" customWidth="1"/>
    <col min="7134" max="7134" width="27.85546875" customWidth="1"/>
    <col min="7135" max="7135" width="3.7109375" customWidth="1"/>
    <col min="7136" max="7175" width="0" hidden="1" customWidth="1"/>
    <col min="7176" max="7176" width="10.28515625" customWidth="1"/>
    <col min="7178" max="7178" width="12.5703125" customWidth="1"/>
    <col min="7182" max="7182" width="10.7109375" customWidth="1"/>
    <col min="7389" max="7389" width="3.7109375" customWidth="1"/>
    <col min="7390" max="7390" width="27.85546875" customWidth="1"/>
    <col min="7391" max="7391" width="3.7109375" customWidth="1"/>
    <col min="7392" max="7431" width="0" hidden="1" customWidth="1"/>
    <col min="7432" max="7432" width="10.28515625" customWidth="1"/>
    <col min="7434" max="7434" width="12.5703125" customWidth="1"/>
    <col min="7438" max="7438" width="10.7109375" customWidth="1"/>
    <col min="7645" max="7645" width="3.7109375" customWidth="1"/>
    <col min="7646" max="7646" width="27.85546875" customWidth="1"/>
    <col min="7647" max="7647" width="3.7109375" customWidth="1"/>
    <col min="7648" max="7687" width="0" hidden="1" customWidth="1"/>
    <col min="7688" max="7688" width="10.28515625" customWidth="1"/>
    <col min="7690" max="7690" width="12.5703125" customWidth="1"/>
    <col min="7694" max="7694" width="10.7109375" customWidth="1"/>
    <col min="7901" max="7901" width="3.7109375" customWidth="1"/>
    <col min="7902" max="7902" width="27.85546875" customWidth="1"/>
    <col min="7903" max="7903" width="3.7109375" customWidth="1"/>
    <col min="7904" max="7943" width="0" hidden="1" customWidth="1"/>
    <col min="7944" max="7944" width="10.28515625" customWidth="1"/>
    <col min="7946" max="7946" width="12.5703125" customWidth="1"/>
    <col min="7950" max="7950" width="10.7109375" customWidth="1"/>
    <col min="8157" max="8157" width="3.7109375" customWidth="1"/>
    <col min="8158" max="8158" width="27.85546875" customWidth="1"/>
    <col min="8159" max="8159" width="3.7109375" customWidth="1"/>
    <col min="8160" max="8199" width="0" hidden="1" customWidth="1"/>
    <col min="8200" max="8200" width="10.28515625" customWidth="1"/>
    <col min="8202" max="8202" width="12.5703125" customWidth="1"/>
    <col min="8206" max="8206" width="10.7109375" customWidth="1"/>
    <col min="8413" max="8413" width="3.7109375" customWidth="1"/>
    <col min="8414" max="8414" width="27.85546875" customWidth="1"/>
    <col min="8415" max="8415" width="3.7109375" customWidth="1"/>
    <col min="8416" max="8455" width="0" hidden="1" customWidth="1"/>
    <col min="8456" max="8456" width="10.28515625" customWidth="1"/>
    <col min="8458" max="8458" width="12.5703125" customWidth="1"/>
    <col min="8462" max="8462" width="10.7109375" customWidth="1"/>
    <col min="8669" max="8669" width="3.7109375" customWidth="1"/>
    <col min="8670" max="8670" width="27.85546875" customWidth="1"/>
    <col min="8671" max="8671" width="3.7109375" customWidth="1"/>
    <col min="8672" max="8711" width="0" hidden="1" customWidth="1"/>
    <col min="8712" max="8712" width="10.28515625" customWidth="1"/>
    <col min="8714" max="8714" width="12.5703125" customWidth="1"/>
    <col min="8718" max="8718" width="10.7109375" customWidth="1"/>
    <col min="8925" max="8925" width="3.7109375" customWidth="1"/>
    <col min="8926" max="8926" width="27.85546875" customWidth="1"/>
    <col min="8927" max="8927" width="3.7109375" customWidth="1"/>
    <col min="8928" max="8967" width="0" hidden="1" customWidth="1"/>
    <col min="8968" max="8968" width="10.28515625" customWidth="1"/>
    <col min="8970" max="8970" width="12.5703125" customWidth="1"/>
    <col min="8974" max="8974" width="10.7109375" customWidth="1"/>
    <col min="9181" max="9181" width="3.7109375" customWidth="1"/>
    <col min="9182" max="9182" width="27.85546875" customWidth="1"/>
    <col min="9183" max="9183" width="3.7109375" customWidth="1"/>
    <col min="9184" max="9223" width="0" hidden="1" customWidth="1"/>
    <col min="9224" max="9224" width="10.28515625" customWidth="1"/>
    <col min="9226" max="9226" width="12.5703125" customWidth="1"/>
    <col min="9230" max="9230" width="10.7109375" customWidth="1"/>
    <col min="9437" max="9437" width="3.7109375" customWidth="1"/>
    <col min="9438" max="9438" width="27.85546875" customWidth="1"/>
    <col min="9439" max="9439" width="3.7109375" customWidth="1"/>
    <col min="9440" max="9479" width="0" hidden="1" customWidth="1"/>
    <col min="9480" max="9480" width="10.28515625" customWidth="1"/>
    <col min="9482" max="9482" width="12.5703125" customWidth="1"/>
    <col min="9486" max="9486" width="10.7109375" customWidth="1"/>
    <col min="9693" max="9693" width="3.7109375" customWidth="1"/>
    <col min="9694" max="9694" width="27.85546875" customWidth="1"/>
    <col min="9695" max="9695" width="3.7109375" customWidth="1"/>
    <col min="9696" max="9735" width="0" hidden="1" customWidth="1"/>
    <col min="9736" max="9736" width="10.28515625" customWidth="1"/>
    <col min="9738" max="9738" width="12.5703125" customWidth="1"/>
    <col min="9742" max="9742" width="10.7109375" customWidth="1"/>
    <col min="9949" max="9949" width="3.7109375" customWidth="1"/>
    <col min="9950" max="9950" width="27.85546875" customWidth="1"/>
    <col min="9951" max="9951" width="3.7109375" customWidth="1"/>
    <col min="9952" max="9991" width="0" hidden="1" customWidth="1"/>
    <col min="9992" max="9992" width="10.28515625" customWidth="1"/>
    <col min="9994" max="9994" width="12.5703125" customWidth="1"/>
    <col min="9998" max="9998" width="10.7109375" customWidth="1"/>
    <col min="10205" max="10205" width="3.7109375" customWidth="1"/>
    <col min="10206" max="10206" width="27.85546875" customWidth="1"/>
    <col min="10207" max="10207" width="3.7109375" customWidth="1"/>
    <col min="10208" max="10247" width="0" hidden="1" customWidth="1"/>
    <col min="10248" max="10248" width="10.28515625" customWidth="1"/>
    <col min="10250" max="10250" width="12.5703125" customWidth="1"/>
    <col min="10254" max="10254" width="10.7109375" customWidth="1"/>
    <col min="10461" max="10461" width="3.7109375" customWidth="1"/>
    <col min="10462" max="10462" width="27.85546875" customWidth="1"/>
    <col min="10463" max="10463" width="3.7109375" customWidth="1"/>
    <col min="10464" max="10503" width="0" hidden="1" customWidth="1"/>
    <col min="10504" max="10504" width="10.28515625" customWidth="1"/>
    <col min="10506" max="10506" width="12.5703125" customWidth="1"/>
    <col min="10510" max="10510" width="10.7109375" customWidth="1"/>
    <col min="10717" max="10717" width="3.7109375" customWidth="1"/>
    <col min="10718" max="10718" width="27.85546875" customWidth="1"/>
    <col min="10719" max="10719" width="3.7109375" customWidth="1"/>
    <col min="10720" max="10759" width="0" hidden="1" customWidth="1"/>
    <col min="10760" max="10760" width="10.28515625" customWidth="1"/>
    <col min="10762" max="10762" width="12.5703125" customWidth="1"/>
    <col min="10766" max="10766" width="10.7109375" customWidth="1"/>
    <col min="10973" max="10973" width="3.7109375" customWidth="1"/>
    <col min="10974" max="10974" width="27.85546875" customWidth="1"/>
    <col min="10975" max="10975" width="3.7109375" customWidth="1"/>
    <col min="10976" max="11015" width="0" hidden="1" customWidth="1"/>
    <col min="11016" max="11016" width="10.28515625" customWidth="1"/>
    <col min="11018" max="11018" width="12.5703125" customWidth="1"/>
    <col min="11022" max="11022" width="10.7109375" customWidth="1"/>
    <col min="11229" max="11229" width="3.7109375" customWidth="1"/>
    <col min="11230" max="11230" width="27.85546875" customWidth="1"/>
    <col min="11231" max="11231" width="3.7109375" customWidth="1"/>
    <col min="11232" max="11271" width="0" hidden="1" customWidth="1"/>
    <col min="11272" max="11272" width="10.28515625" customWidth="1"/>
    <col min="11274" max="11274" width="12.5703125" customWidth="1"/>
    <col min="11278" max="11278" width="10.7109375" customWidth="1"/>
    <col min="11485" max="11485" width="3.7109375" customWidth="1"/>
    <col min="11486" max="11486" width="27.85546875" customWidth="1"/>
    <col min="11487" max="11487" width="3.7109375" customWidth="1"/>
    <col min="11488" max="11527" width="0" hidden="1" customWidth="1"/>
    <col min="11528" max="11528" width="10.28515625" customWidth="1"/>
    <col min="11530" max="11530" width="12.5703125" customWidth="1"/>
    <col min="11534" max="11534" width="10.7109375" customWidth="1"/>
    <col min="11741" max="11741" width="3.7109375" customWidth="1"/>
    <col min="11742" max="11742" width="27.85546875" customWidth="1"/>
    <col min="11743" max="11743" width="3.7109375" customWidth="1"/>
    <col min="11744" max="11783" width="0" hidden="1" customWidth="1"/>
    <col min="11784" max="11784" width="10.28515625" customWidth="1"/>
    <col min="11786" max="11786" width="12.5703125" customWidth="1"/>
    <col min="11790" max="11790" width="10.7109375" customWidth="1"/>
    <col min="11997" max="11997" width="3.7109375" customWidth="1"/>
    <col min="11998" max="11998" width="27.85546875" customWidth="1"/>
    <col min="11999" max="11999" width="3.7109375" customWidth="1"/>
    <col min="12000" max="12039" width="0" hidden="1" customWidth="1"/>
    <col min="12040" max="12040" width="10.28515625" customWidth="1"/>
    <col min="12042" max="12042" width="12.5703125" customWidth="1"/>
    <col min="12046" max="12046" width="10.7109375" customWidth="1"/>
    <col min="12253" max="12253" width="3.7109375" customWidth="1"/>
    <col min="12254" max="12254" width="27.85546875" customWidth="1"/>
    <col min="12255" max="12255" width="3.7109375" customWidth="1"/>
    <col min="12256" max="12295" width="0" hidden="1" customWidth="1"/>
    <col min="12296" max="12296" width="10.28515625" customWidth="1"/>
    <col min="12298" max="12298" width="12.5703125" customWidth="1"/>
    <col min="12302" max="12302" width="10.7109375" customWidth="1"/>
    <col min="12509" max="12509" width="3.7109375" customWidth="1"/>
    <col min="12510" max="12510" width="27.85546875" customWidth="1"/>
    <col min="12511" max="12511" width="3.7109375" customWidth="1"/>
    <col min="12512" max="12551" width="0" hidden="1" customWidth="1"/>
    <col min="12552" max="12552" width="10.28515625" customWidth="1"/>
    <col min="12554" max="12554" width="12.5703125" customWidth="1"/>
    <col min="12558" max="12558" width="10.7109375" customWidth="1"/>
    <col min="12765" max="12765" width="3.7109375" customWidth="1"/>
    <col min="12766" max="12766" width="27.85546875" customWidth="1"/>
    <col min="12767" max="12767" width="3.7109375" customWidth="1"/>
    <col min="12768" max="12807" width="0" hidden="1" customWidth="1"/>
    <col min="12808" max="12808" width="10.28515625" customWidth="1"/>
    <col min="12810" max="12810" width="12.5703125" customWidth="1"/>
    <col min="12814" max="12814" width="10.7109375" customWidth="1"/>
    <col min="13021" max="13021" width="3.7109375" customWidth="1"/>
    <col min="13022" max="13022" width="27.85546875" customWidth="1"/>
    <col min="13023" max="13023" width="3.7109375" customWidth="1"/>
    <col min="13024" max="13063" width="0" hidden="1" customWidth="1"/>
    <col min="13064" max="13064" width="10.28515625" customWidth="1"/>
    <col min="13066" max="13066" width="12.5703125" customWidth="1"/>
    <col min="13070" max="13070" width="10.7109375" customWidth="1"/>
    <col min="13277" max="13277" width="3.7109375" customWidth="1"/>
    <col min="13278" max="13278" width="27.85546875" customWidth="1"/>
    <col min="13279" max="13279" width="3.7109375" customWidth="1"/>
    <col min="13280" max="13319" width="0" hidden="1" customWidth="1"/>
    <col min="13320" max="13320" width="10.28515625" customWidth="1"/>
    <col min="13322" max="13322" width="12.5703125" customWidth="1"/>
    <col min="13326" max="13326" width="10.7109375" customWidth="1"/>
    <col min="13533" max="13533" width="3.7109375" customWidth="1"/>
    <col min="13534" max="13534" width="27.85546875" customWidth="1"/>
    <col min="13535" max="13535" width="3.7109375" customWidth="1"/>
    <col min="13536" max="13575" width="0" hidden="1" customWidth="1"/>
    <col min="13576" max="13576" width="10.28515625" customWidth="1"/>
    <col min="13578" max="13578" width="12.5703125" customWidth="1"/>
    <col min="13582" max="13582" width="10.7109375" customWidth="1"/>
    <col min="13789" max="13789" width="3.7109375" customWidth="1"/>
    <col min="13790" max="13790" width="27.85546875" customWidth="1"/>
    <col min="13791" max="13791" width="3.7109375" customWidth="1"/>
    <col min="13792" max="13831" width="0" hidden="1" customWidth="1"/>
    <col min="13832" max="13832" width="10.28515625" customWidth="1"/>
    <col min="13834" max="13834" width="12.5703125" customWidth="1"/>
    <col min="13838" max="13838" width="10.7109375" customWidth="1"/>
    <col min="14045" max="14045" width="3.7109375" customWidth="1"/>
    <col min="14046" max="14046" width="27.85546875" customWidth="1"/>
    <col min="14047" max="14047" width="3.7109375" customWidth="1"/>
    <col min="14048" max="14087" width="0" hidden="1" customWidth="1"/>
    <col min="14088" max="14088" width="10.28515625" customWidth="1"/>
    <col min="14090" max="14090" width="12.5703125" customWidth="1"/>
    <col min="14094" max="14094" width="10.7109375" customWidth="1"/>
    <col min="14301" max="14301" width="3.7109375" customWidth="1"/>
    <col min="14302" max="14302" width="27.85546875" customWidth="1"/>
    <col min="14303" max="14303" width="3.7109375" customWidth="1"/>
    <col min="14304" max="14343" width="0" hidden="1" customWidth="1"/>
    <col min="14344" max="14344" width="10.28515625" customWidth="1"/>
    <col min="14346" max="14346" width="12.5703125" customWidth="1"/>
    <col min="14350" max="14350" width="10.7109375" customWidth="1"/>
    <col min="14557" max="14557" width="3.7109375" customWidth="1"/>
    <col min="14558" max="14558" width="27.85546875" customWidth="1"/>
    <col min="14559" max="14559" width="3.7109375" customWidth="1"/>
    <col min="14560" max="14599" width="0" hidden="1" customWidth="1"/>
    <col min="14600" max="14600" width="10.28515625" customWidth="1"/>
    <col min="14602" max="14602" width="12.5703125" customWidth="1"/>
    <col min="14606" max="14606" width="10.7109375" customWidth="1"/>
    <col min="14813" max="14813" width="3.7109375" customWidth="1"/>
    <col min="14814" max="14814" width="27.85546875" customWidth="1"/>
    <col min="14815" max="14815" width="3.7109375" customWidth="1"/>
    <col min="14816" max="14855" width="0" hidden="1" customWidth="1"/>
    <col min="14856" max="14856" width="10.28515625" customWidth="1"/>
    <col min="14858" max="14858" width="12.5703125" customWidth="1"/>
    <col min="14862" max="14862" width="10.7109375" customWidth="1"/>
    <col min="15069" max="15069" width="3.7109375" customWidth="1"/>
    <col min="15070" max="15070" width="27.85546875" customWidth="1"/>
    <col min="15071" max="15071" width="3.7109375" customWidth="1"/>
    <col min="15072" max="15111" width="0" hidden="1" customWidth="1"/>
    <col min="15112" max="15112" width="10.28515625" customWidth="1"/>
    <col min="15114" max="15114" width="12.5703125" customWidth="1"/>
    <col min="15118" max="15118" width="10.7109375" customWidth="1"/>
    <col min="15325" max="15325" width="3.7109375" customWidth="1"/>
    <col min="15326" max="15326" width="27.85546875" customWidth="1"/>
    <col min="15327" max="15327" width="3.7109375" customWidth="1"/>
    <col min="15328" max="15367" width="0" hidden="1" customWidth="1"/>
    <col min="15368" max="15368" width="10.28515625" customWidth="1"/>
    <col min="15370" max="15370" width="12.5703125" customWidth="1"/>
    <col min="15374" max="15374" width="10.7109375" customWidth="1"/>
    <col min="15581" max="15581" width="3.7109375" customWidth="1"/>
    <col min="15582" max="15582" width="27.85546875" customWidth="1"/>
    <col min="15583" max="15583" width="3.7109375" customWidth="1"/>
    <col min="15584" max="15623" width="0" hidden="1" customWidth="1"/>
    <col min="15624" max="15624" width="10.28515625" customWidth="1"/>
    <col min="15626" max="15626" width="12.5703125" customWidth="1"/>
    <col min="15630" max="15630" width="10.7109375" customWidth="1"/>
    <col min="15837" max="15837" width="3.7109375" customWidth="1"/>
    <col min="15838" max="15838" width="27.85546875" customWidth="1"/>
    <col min="15839" max="15839" width="3.7109375" customWidth="1"/>
    <col min="15840" max="15879" width="0" hidden="1" customWidth="1"/>
    <col min="15880" max="15880" width="10.28515625" customWidth="1"/>
    <col min="15882" max="15882" width="12.5703125" customWidth="1"/>
    <col min="15886" max="15886" width="10.7109375" customWidth="1"/>
    <col min="16093" max="16093" width="3.7109375" customWidth="1"/>
    <col min="16094" max="16094" width="27.85546875" customWidth="1"/>
    <col min="16095" max="16095" width="3.7109375" customWidth="1"/>
    <col min="16096" max="16135" width="0" hidden="1" customWidth="1"/>
    <col min="16136" max="16136" width="10.28515625" customWidth="1"/>
    <col min="16138" max="16138" width="12.5703125" customWidth="1"/>
    <col min="16142" max="16142" width="10.7109375" customWidth="1"/>
  </cols>
  <sheetData>
    <row r="1" spans="1:16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6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6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6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</row>
    <row r="5" spans="1:16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</row>
    <row r="6" spans="1:16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6" ht="38.25" x14ac:dyDescent="0.25">
      <c r="A7" s="1" t="s">
        <v>1</v>
      </c>
      <c r="B7" s="2" t="s">
        <v>2</v>
      </c>
      <c r="C7" s="3" t="s">
        <v>3</v>
      </c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25"/>
    </row>
    <row r="8" spans="1:16" ht="15" customHeight="1" x14ac:dyDescent="0.25">
      <c r="A8" s="1"/>
      <c r="B8" s="2"/>
      <c r="C8" s="3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32"/>
      <c r="O8" s="126" t="s">
        <v>114</v>
      </c>
      <c r="P8" s="137" t="s">
        <v>164</v>
      </c>
    </row>
    <row r="9" spans="1:16" s="7" customFormat="1" ht="22.5" x14ac:dyDescent="0.25">
      <c r="A9" s="4"/>
      <c r="B9" s="5" t="s">
        <v>199</v>
      </c>
      <c r="C9" s="6"/>
      <c r="D9" s="134" t="s">
        <v>134</v>
      </c>
      <c r="E9" s="135"/>
      <c r="F9" s="134" t="s">
        <v>147</v>
      </c>
      <c r="G9" s="135"/>
      <c r="H9" s="134" t="s">
        <v>130</v>
      </c>
      <c r="I9" s="135"/>
      <c r="J9" s="51" t="s">
        <v>125</v>
      </c>
      <c r="K9" s="134" t="s">
        <v>117</v>
      </c>
      <c r="L9" s="135"/>
      <c r="M9" s="140" t="s">
        <v>118</v>
      </c>
      <c r="N9" s="141"/>
      <c r="O9" s="127"/>
      <c r="P9" s="137"/>
    </row>
    <row r="10" spans="1:16" s="12" customFormat="1" x14ac:dyDescent="0.25">
      <c r="A10" s="8"/>
      <c r="B10" s="9" t="s">
        <v>12</v>
      </c>
      <c r="C10" s="10"/>
      <c r="D10" s="11" t="s">
        <v>155</v>
      </c>
      <c r="E10" s="11" t="s">
        <v>156</v>
      </c>
      <c r="F10" s="11" t="s">
        <v>155</v>
      </c>
      <c r="G10" s="11" t="s">
        <v>156</v>
      </c>
      <c r="H10" s="11" t="s">
        <v>155</v>
      </c>
      <c r="I10" s="11" t="s">
        <v>156</v>
      </c>
      <c r="J10" s="11" t="s">
        <v>186</v>
      </c>
      <c r="K10" s="11" t="s">
        <v>155</v>
      </c>
      <c r="L10" s="11" t="s">
        <v>156</v>
      </c>
      <c r="M10" s="11" t="s">
        <v>155</v>
      </c>
      <c r="N10" s="11" t="s">
        <v>156</v>
      </c>
      <c r="O10" s="53">
        <v>1</v>
      </c>
      <c r="P10" s="86">
        <v>1</v>
      </c>
    </row>
    <row r="11" spans="1:16" s="18" customFormat="1" ht="11.25" x14ac:dyDescent="0.2">
      <c r="A11" s="13"/>
      <c r="B11" s="14" t="s">
        <v>13</v>
      </c>
      <c r="C11" s="15"/>
      <c r="D11" s="16" t="s">
        <v>119</v>
      </c>
      <c r="E11" s="16" t="s">
        <v>15</v>
      </c>
      <c r="F11" s="16" t="s">
        <v>148</v>
      </c>
      <c r="G11" s="16" t="s">
        <v>148</v>
      </c>
      <c r="H11" s="16" t="s">
        <v>131</v>
      </c>
      <c r="I11" s="16" t="s">
        <v>142</v>
      </c>
      <c r="J11" s="16" t="s">
        <v>14</v>
      </c>
      <c r="K11" s="16" t="s">
        <v>121</v>
      </c>
      <c r="L11" s="16" t="s">
        <v>121</v>
      </c>
      <c r="M11" s="16" t="s">
        <v>17</v>
      </c>
      <c r="N11" s="16" t="s">
        <v>17</v>
      </c>
      <c r="O11" s="17"/>
      <c r="P11" s="84"/>
    </row>
    <row r="12" spans="1:16" x14ac:dyDescent="0.25">
      <c r="A12" s="8"/>
      <c r="B12" s="19" t="s">
        <v>19</v>
      </c>
      <c r="C12" s="20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4"/>
      <c r="P12" s="25"/>
    </row>
    <row r="13" spans="1:16" x14ac:dyDescent="0.25">
      <c r="A13" s="26">
        <v>1</v>
      </c>
      <c r="B13" s="27" t="s">
        <v>20</v>
      </c>
      <c r="C13" s="28" t="s">
        <v>21</v>
      </c>
      <c r="D13" s="29"/>
      <c r="E13" s="29"/>
      <c r="F13" s="29"/>
      <c r="G13" s="29"/>
      <c r="H13" s="29"/>
      <c r="I13" s="29"/>
      <c r="J13" s="35"/>
      <c r="K13" s="29"/>
      <c r="L13" s="29"/>
      <c r="M13" s="29"/>
      <c r="N13" s="29"/>
      <c r="O13" s="31">
        <f>(D13+F13+H13+J13+K13+M13)*$O$10</f>
        <v>0</v>
      </c>
      <c r="P13" s="103">
        <f>(E13+G13+I13+J13+L13+N13)*$P$10</f>
        <v>0</v>
      </c>
    </row>
    <row r="14" spans="1:16" x14ac:dyDescent="0.25">
      <c r="A14" s="26">
        <v>2</v>
      </c>
      <c r="B14" s="32" t="s">
        <v>22</v>
      </c>
      <c r="C14" s="33" t="s">
        <v>21</v>
      </c>
      <c r="D14" s="29"/>
      <c r="E14" s="29"/>
      <c r="F14" s="29"/>
      <c r="G14" s="29"/>
      <c r="H14" s="29"/>
      <c r="I14" s="29"/>
      <c r="J14" s="29"/>
      <c r="K14" s="29"/>
      <c r="L14" s="29"/>
      <c r="M14" s="29">
        <v>0.03</v>
      </c>
      <c r="N14" s="29">
        <v>0.03</v>
      </c>
      <c r="O14" s="31">
        <f t="shared" ref="O14:O77" si="0">(D14+F14+H14+J14+K14+M14)*$O$10</f>
        <v>0.03</v>
      </c>
      <c r="P14" s="103">
        <f t="shared" ref="P14:P77" si="1">(E14+G14+I14+J14+L14+N14)*$P$10</f>
        <v>0.03</v>
      </c>
    </row>
    <row r="15" spans="1:16" x14ac:dyDescent="0.25">
      <c r="A15" s="26">
        <v>3</v>
      </c>
      <c r="B15" s="27" t="s">
        <v>23</v>
      </c>
      <c r="C15" s="28" t="s">
        <v>21</v>
      </c>
      <c r="D15" s="29"/>
      <c r="E15" s="29"/>
      <c r="F15" s="29"/>
      <c r="G15" s="29"/>
      <c r="H15" s="29"/>
      <c r="I15" s="29"/>
      <c r="J15" s="29"/>
      <c r="K15" s="29">
        <v>0.02</v>
      </c>
      <c r="L15" s="29">
        <v>0.02</v>
      </c>
      <c r="M15" s="29"/>
      <c r="N15" s="29"/>
      <c r="O15" s="31">
        <f t="shared" si="0"/>
        <v>0.02</v>
      </c>
      <c r="P15" s="103">
        <f t="shared" si="1"/>
        <v>0.02</v>
      </c>
    </row>
    <row r="16" spans="1:16" x14ac:dyDescent="0.25">
      <c r="A16" s="26">
        <v>4</v>
      </c>
      <c r="B16" s="27" t="s">
        <v>24</v>
      </c>
      <c r="C16" s="28" t="s">
        <v>21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31">
        <f t="shared" si="0"/>
        <v>0</v>
      </c>
      <c r="P16" s="103">
        <f t="shared" si="1"/>
        <v>0</v>
      </c>
    </row>
    <row r="17" spans="1:16" x14ac:dyDescent="0.25">
      <c r="A17" s="8"/>
      <c r="B17" s="19" t="s">
        <v>25</v>
      </c>
      <c r="C17" s="20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31">
        <f t="shared" si="0"/>
        <v>0</v>
      </c>
      <c r="P17" s="103">
        <f t="shared" si="1"/>
        <v>0</v>
      </c>
    </row>
    <row r="18" spans="1:16" x14ac:dyDescent="0.25">
      <c r="A18" s="26">
        <v>5</v>
      </c>
      <c r="B18" s="32" t="s">
        <v>26</v>
      </c>
      <c r="C18" s="33" t="s">
        <v>21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1">
        <f t="shared" si="0"/>
        <v>0</v>
      </c>
      <c r="P18" s="103">
        <f t="shared" si="1"/>
        <v>0</v>
      </c>
    </row>
    <row r="19" spans="1:16" x14ac:dyDescent="0.25">
      <c r="A19" s="26">
        <v>6</v>
      </c>
      <c r="B19" s="27" t="s">
        <v>27</v>
      </c>
      <c r="C19" s="28" t="s">
        <v>21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1">
        <f t="shared" si="0"/>
        <v>0</v>
      </c>
      <c r="P19" s="103">
        <f t="shared" si="1"/>
        <v>0</v>
      </c>
    </row>
    <row r="20" spans="1:16" x14ac:dyDescent="0.25">
      <c r="A20" s="26">
        <v>7</v>
      </c>
      <c r="B20" s="27" t="s">
        <v>28</v>
      </c>
      <c r="C20" s="28" t="s">
        <v>21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1">
        <f t="shared" si="0"/>
        <v>0</v>
      </c>
      <c r="P20" s="103">
        <f t="shared" si="1"/>
        <v>0</v>
      </c>
    </row>
    <row r="21" spans="1:16" x14ac:dyDescent="0.25">
      <c r="A21" s="26">
        <v>8</v>
      </c>
      <c r="B21" s="32" t="s">
        <v>29</v>
      </c>
      <c r="C21" s="33" t="s">
        <v>21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1">
        <f t="shared" si="0"/>
        <v>0</v>
      </c>
      <c r="P21" s="103">
        <f t="shared" si="1"/>
        <v>0</v>
      </c>
    </row>
    <row r="22" spans="1:16" x14ac:dyDescent="0.25">
      <c r="A22" s="26">
        <v>9</v>
      </c>
      <c r="B22" s="27" t="s">
        <v>30</v>
      </c>
      <c r="C22" s="28" t="s">
        <v>21</v>
      </c>
      <c r="D22" s="29"/>
      <c r="E22" s="29"/>
      <c r="F22" s="29">
        <v>0.24</v>
      </c>
      <c r="G22" s="29">
        <f>F22</f>
        <v>0.24</v>
      </c>
      <c r="H22" s="29"/>
      <c r="I22" s="29"/>
      <c r="J22" s="29"/>
      <c r="K22" s="29"/>
      <c r="L22" s="29"/>
      <c r="M22" s="29"/>
      <c r="N22" s="29"/>
      <c r="O22" s="31">
        <f t="shared" si="0"/>
        <v>0.24</v>
      </c>
      <c r="P22" s="103">
        <f t="shared" si="1"/>
        <v>0.24</v>
      </c>
    </row>
    <row r="23" spans="1:16" x14ac:dyDescent="0.25">
      <c r="A23" s="26">
        <v>10</v>
      </c>
      <c r="B23" s="36" t="s">
        <v>31</v>
      </c>
      <c r="C23" s="37" t="s">
        <v>21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1">
        <f t="shared" si="0"/>
        <v>0</v>
      </c>
      <c r="P23" s="103">
        <f t="shared" si="1"/>
        <v>0</v>
      </c>
    </row>
    <row r="24" spans="1:16" ht="21" x14ac:dyDescent="0.25">
      <c r="A24" s="26">
        <v>11</v>
      </c>
      <c r="B24" s="54" t="s">
        <v>158</v>
      </c>
      <c r="C24" s="37" t="s">
        <v>105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31">
        <f t="shared" si="0"/>
        <v>0</v>
      </c>
      <c r="P24" s="103">
        <f t="shared" si="1"/>
        <v>0</v>
      </c>
    </row>
    <row r="25" spans="1:16" ht="21" x14ac:dyDescent="0.25">
      <c r="A25" s="26">
        <v>12</v>
      </c>
      <c r="B25" s="54" t="s">
        <v>168</v>
      </c>
      <c r="C25" s="37" t="s">
        <v>105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31">
        <f t="shared" si="0"/>
        <v>0</v>
      </c>
      <c r="P25" s="103">
        <f t="shared" si="1"/>
        <v>0</v>
      </c>
    </row>
    <row r="26" spans="1:16" x14ac:dyDescent="0.25">
      <c r="A26" s="26">
        <v>13</v>
      </c>
      <c r="B26" s="54" t="s">
        <v>161</v>
      </c>
      <c r="C26" s="37" t="s">
        <v>105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31">
        <f t="shared" si="0"/>
        <v>0</v>
      </c>
      <c r="P26" s="103">
        <f t="shared" si="1"/>
        <v>0</v>
      </c>
    </row>
    <row r="27" spans="1:16" ht="21" x14ac:dyDescent="0.25">
      <c r="A27" s="26">
        <v>14</v>
      </c>
      <c r="B27" s="54" t="s">
        <v>160</v>
      </c>
      <c r="C27" s="37" t="s">
        <v>105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31">
        <f t="shared" si="0"/>
        <v>0</v>
      </c>
      <c r="P27" s="103">
        <f t="shared" si="1"/>
        <v>0</v>
      </c>
    </row>
    <row r="28" spans="1:16" x14ac:dyDescent="0.25">
      <c r="A28" s="26">
        <v>15</v>
      </c>
      <c r="B28" s="54" t="s">
        <v>122</v>
      </c>
      <c r="C28" s="37" t="s">
        <v>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31">
        <f t="shared" si="0"/>
        <v>0</v>
      </c>
      <c r="P28" s="103">
        <f t="shared" si="1"/>
        <v>0</v>
      </c>
    </row>
    <row r="29" spans="1:16" x14ac:dyDescent="0.25">
      <c r="A29" s="8"/>
      <c r="B29" s="19" t="s">
        <v>32</v>
      </c>
      <c r="C29" s="20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31">
        <f t="shared" si="0"/>
        <v>0</v>
      </c>
      <c r="P29" s="103">
        <f t="shared" si="1"/>
        <v>0</v>
      </c>
    </row>
    <row r="30" spans="1:16" x14ac:dyDescent="0.25">
      <c r="A30" s="26">
        <v>16</v>
      </c>
      <c r="B30" s="32" t="s">
        <v>33</v>
      </c>
      <c r="C30" s="33" t="s">
        <v>21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31">
        <f t="shared" si="0"/>
        <v>0</v>
      </c>
      <c r="P30" s="103">
        <f t="shared" si="1"/>
        <v>0</v>
      </c>
    </row>
    <row r="31" spans="1:16" x14ac:dyDescent="0.25">
      <c r="A31" s="26">
        <v>17</v>
      </c>
      <c r="B31" s="32" t="s">
        <v>34</v>
      </c>
      <c r="C31" s="33" t="s">
        <v>21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31">
        <f t="shared" si="0"/>
        <v>0</v>
      </c>
      <c r="P31" s="103">
        <f t="shared" si="1"/>
        <v>0</v>
      </c>
    </row>
    <row r="32" spans="1:16" x14ac:dyDescent="0.25">
      <c r="A32" s="26">
        <v>18</v>
      </c>
      <c r="B32" s="55" t="s">
        <v>162</v>
      </c>
      <c r="C32" s="56" t="s">
        <v>105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31">
        <f t="shared" si="0"/>
        <v>0</v>
      </c>
      <c r="P32" s="103">
        <f t="shared" si="1"/>
        <v>0</v>
      </c>
    </row>
    <row r="33" spans="1:16" x14ac:dyDescent="0.25">
      <c r="A33" s="26">
        <v>19</v>
      </c>
      <c r="B33" s="55" t="s">
        <v>163</v>
      </c>
      <c r="C33" s="56" t="s">
        <v>105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31">
        <f t="shared" si="0"/>
        <v>0</v>
      </c>
      <c r="P33" s="103">
        <f t="shared" si="1"/>
        <v>0</v>
      </c>
    </row>
    <row r="34" spans="1:16" x14ac:dyDescent="0.25">
      <c r="A34" s="8"/>
      <c r="B34" s="19" t="s">
        <v>35</v>
      </c>
      <c r="C34" s="20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31">
        <f t="shared" si="0"/>
        <v>0</v>
      </c>
      <c r="P34" s="103">
        <f t="shared" si="1"/>
        <v>0</v>
      </c>
    </row>
    <row r="35" spans="1:16" x14ac:dyDescent="0.25">
      <c r="A35" s="26">
        <v>20</v>
      </c>
      <c r="B35" s="27" t="s">
        <v>36</v>
      </c>
      <c r="C35" s="2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31">
        <f t="shared" si="0"/>
        <v>0</v>
      </c>
      <c r="P35" s="103">
        <f t="shared" si="1"/>
        <v>0</v>
      </c>
    </row>
    <row r="36" spans="1:16" x14ac:dyDescent="0.25">
      <c r="A36" s="26">
        <v>21</v>
      </c>
      <c r="B36" s="32" t="s">
        <v>37</v>
      </c>
      <c r="C36" s="33" t="s">
        <v>21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31">
        <f t="shared" si="0"/>
        <v>0</v>
      </c>
      <c r="P36" s="103">
        <f t="shared" si="1"/>
        <v>0</v>
      </c>
    </row>
    <row r="37" spans="1:16" x14ac:dyDescent="0.25">
      <c r="A37" s="26">
        <v>22</v>
      </c>
      <c r="B37" s="32" t="s">
        <v>38</v>
      </c>
      <c r="C37" s="33" t="s">
        <v>21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31">
        <f t="shared" si="0"/>
        <v>0</v>
      </c>
      <c r="P37" s="103">
        <f t="shared" si="1"/>
        <v>0</v>
      </c>
    </row>
    <row r="38" spans="1:16" x14ac:dyDescent="0.25">
      <c r="A38" s="26">
        <v>23</v>
      </c>
      <c r="B38" s="32" t="s">
        <v>39</v>
      </c>
      <c r="C38" s="33" t="s">
        <v>21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31">
        <f t="shared" si="0"/>
        <v>0</v>
      </c>
      <c r="P38" s="103">
        <f t="shared" si="1"/>
        <v>0</v>
      </c>
    </row>
    <row r="39" spans="1:16" x14ac:dyDescent="0.25">
      <c r="A39" s="26">
        <v>24</v>
      </c>
      <c r="B39" s="27" t="s">
        <v>40</v>
      </c>
      <c r="C39" s="28" t="s">
        <v>21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31">
        <f t="shared" si="0"/>
        <v>0</v>
      </c>
      <c r="P39" s="103">
        <f t="shared" si="1"/>
        <v>0</v>
      </c>
    </row>
    <row r="40" spans="1:16" x14ac:dyDescent="0.25">
      <c r="A40" s="26">
        <v>25</v>
      </c>
      <c r="B40" s="27" t="s">
        <v>41</v>
      </c>
      <c r="C40" s="28" t="s">
        <v>21</v>
      </c>
      <c r="D40" s="29"/>
      <c r="E40" s="29"/>
      <c r="F40" s="29"/>
      <c r="G40" s="29"/>
      <c r="H40" s="29">
        <v>5.2499999999999998E-2</v>
      </c>
      <c r="I40" s="29">
        <f>H40*1.2</f>
        <v>6.3E-2</v>
      </c>
      <c r="J40" s="29"/>
      <c r="K40" s="29"/>
      <c r="L40" s="29"/>
      <c r="M40" s="29"/>
      <c r="N40" s="29"/>
      <c r="O40" s="31">
        <f t="shared" si="0"/>
        <v>5.2499999999999998E-2</v>
      </c>
      <c r="P40" s="103">
        <f t="shared" si="1"/>
        <v>6.3E-2</v>
      </c>
    </row>
    <row r="41" spans="1:16" x14ac:dyDescent="0.25">
      <c r="A41" s="26">
        <v>26</v>
      </c>
      <c r="B41" s="27" t="s">
        <v>42</v>
      </c>
      <c r="C41" s="28" t="s">
        <v>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31">
        <f t="shared" si="0"/>
        <v>0</v>
      </c>
      <c r="P41" s="103">
        <f t="shared" si="1"/>
        <v>0</v>
      </c>
    </row>
    <row r="42" spans="1:16" x14ac:dyDescent="0.25">
      <c r="A42" s="26">
        <v>27</v>
      </c>
      <c r="B42" s="27" t="s">
        <v>43</v>
      </c>
      <c r="C42" s="28" t="s">
        <v>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31">
        <f t="shared" si="0"/>
        <v>0</v>
      </c>
      <c r="P42" s="103">
        <f t="shared" si="1"/>
        <v>0</v>
      </c>
    </row>
    <row r="43" spans="1:16" x14ac:dyDescent="0.25">
      <c r="A43" s="26">
        <v>28</v>
      </c>
      <c r="B43" s="27" t="s">
        <v>44</v>
      </c>
      <c r="C43" s="28" t="s">
        <v>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1">
        <f t="shared" si="0"/>
        <v>0</v>
      </c>
      <c r="P43" s="103">
        <f t="shared" si="1"/>
        <v>0</v>
      </c>
    </row>
    <row r="44" spans="1:16" x14ac:dyDescent="0.25">
      <c r="A44" s="26">
        <v>29</v>
      </c>
      <c r="B44" s="27" t="s">
        <v>45</v>
      </c>
      <c r="C44" s="28" t="s">
        <v>21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31">
        <f t="shared" si="0"/>
        <v>0</v>
      </c>
      <c r="P44" s="103">
        <f t="shared" si="1"/>
        <v>0</v>
      </c>
    </row>
    <row r="45" spans="1:16" x14ac:dyDescent="0.25">
      <c r="A45" s="26">
        <v>30</v>
      </c>
      <c r="B45" s="27" t="s">
        <v>46</v>
      </c>
      <c r="C45" s="28" t="s">
        <v>21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1">
        <f t="shared" si="0"/>
        <v>0</v>
      </c>
      <c r="P45" s="103">
        <f t="shared" si="1"/>
        <v>0</v>
      </c>
    </row>
    <row r="46" spans="1:16" x14ac:dyDescent="0.25">
      <c r="A46" s="26">
        <v>31</v>
      </c>
      <c r="B46" s="32" t="s">
        <v>47</v>
      </c>
      <c r="C46" s="33" t="s">
        <v>21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31">
        <f t="shared" si="0"/>
        <v>0</v>
      </c>
      <c r="P46" s="103">
        <f t="shared" si="1"/>
        <v>0</v>
      </c>
    </row>
    <row r="47" spans="1:16" x14ac:dyDescent="0.25">
      <c r="A47" s="26">
        <v>32</v>
      </c>
      <c r="B47" s="27" t="s">
        <v>48</v>
      </c>
      <c r="C47" s="28" t="s">
        <v>21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31">
        <f t="shared" si="0"/>
        <v>0</v>
      </c>
      <c r="P47" s="103">
        <f t="shared" si="1"/>
        <v>0</v>
      </c>
    </row>
    <row r="48" spans="1:16" x14ac:dyDescent="0.25">
      <c r="A48" s="26">
        <v>33</v>
      </c>
      <c r="B48" s="27" t="s">
        <v>49</v>
      </c>
      <c r="C48" s="28" t="s">
        <v>21</v>
      </c>
      <c r="D48" s="34">
        <v>3.0000000000000001E-3</v>
      </c>
      <c r="E48" s="34">
        <f>D48*100/60</f>
        <v>5.0000000000000001E-3</v>
      </c>
      <c r="F48" s="34"/>
      <c r="G48" s="34"/>
      <c r="H48" s="34"/>
      <c r="I48" s="34"/>
      <c r="J48" s="29">
        <v>0.02</v>
      </c>
      <c r="K48" s="29"/>
      <c r="L48" s="29"/>
      <c r="M48" s="29"/>
      <c r="N48" s="29"/>
      <c r="O48" s="31">
        <f t="shared" si="0"/>
        <v>2.3E-2</v>
      </c>
      <c r="P48" s="103">
        <f t="shared" si="1"/>
        <v>2.5000000000000001E-2</v>
      </c>
    </row>
    <row r="49" spans="1:16" x14ac:dyDescent="0.25">
      <c r="A49" s="26">
        <v>34</v>
      </c>
      <c r="B49" s="27" t="s">
        <v>50</v>
      </c>
      <c r="C49" s="28" t="s">
        <v>21</v>
      </c>
      <c r="D49" s="29"/>
      <c r="E49" s="29"/>
      <c r="F49" s="29">
        <v>3.0000000000000001E-3</v>
      </c>
      <c r="G49" s="29">
        <v>3.0000000000000001E-3</v>
      </c>
      <c r="H49" s="29">
        <v>2.5000000000000001E-3</v>
      </c>
      <c r="I49" s="29">
        <f>H49*1.2</f>
        <v>3.0000000000000001E-3</v>
      </c>
      <c r="J49" s="29"/>
      <c r="K49" s="29"/>
      <c r="L49" s="29"/>
      <c r="M49" s="29"/>
      <c r="N49" s="29"/>
      <c r="O49" s="31">
        <f t="shared" si="0"/>
        <v>5.4999999999999997E-3</v>
      </c>
      <c r="P49" s="103">
        <f t="shared" si="1"/>
        <v>6.0000000000000001E-3</v>
      </c>
    </row>
    <row r="50" spans="1:16" x14ac:dyDescent="0.25">
      <c r="A50" s="26">
        <v>35</v>
      </c>
      <c r="B50" s="36" t="s">
        <v>51</v>
      </c>
      <c r="C50" s="37" t="s">
        <v>21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31">
        <f t="shared" si="0"/>
        <v>0</v>
      </c>
      <c r="P50" s="103">
        <f t="shared" si="1"/>
        <v>0</v>
      </c>
    </row>
    <row r="51" spans="1:16" x14ac:dyDescent="0.25">
      <c r="A51" s="26"/>
      <c r="B51" s="19" t="s">
        <v>52</v>
      </c>
      <c r="C51" s="20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31">
        <f t="shared" si="0"/>
        <v>0</v>
      </c>
      <c r="P51" s="103">
        <f t="shared" si="1"/>
        <v>0</v>
      </c>
    </row>
    <row r="52" spans="1:16" x14ac:dyDescent="0.25">
      <c r="A52" s="26">
        <v>36</v>
      </c>
      <c r="B52" s="27" t="s">
        <v>53</v>
      </c>
      <c r="C52" s="28" t="s">
        <v>21</v>
      </c>
      <c r="D52" s="29"/>
      <c r="E52" s="29"/>
      <c r="F52" s="29">
        <v>7.4999999999999997E-3</v>
      </c>
      <c r="G52" s="29">
        <f>F52</f>
        <v>7.4999999999999997E-3</v>
      </c>
      <c r="H52" s="29"/>
      <c r="I52" s="29"/>
      <c r="J52" s="29"/>
      <c r="K52" s="29"/>
      <c r="L52" s="29"/>
      <c r="M52" s="29"/>
      <c r="N52" s="29"/>
      <c r="O52" s="31">
        <f t="shared" si="0"/>
        <v>7.4999999999999997E-3</v>
      </c>
      <c r="P52" s="103">
        <f t="shared" si="1"/>
        <v>7.4999999999999997E-3</v>
      </c>
    </row>
    <row r="53" spans="1:16" x14ac:dyDescent="0.25">
      <c r="A53" s="26">
        <v>37</v>
      </c>
      <c r="B53" s="27" t="s">
        <v>54</v>
      </c>
      <c r="C53" s="28" t="s">
        <v>21</v>
      </c>
      <c r="D53" s="29"/>
      <c r="E53" s="29"/>
      <c r="F53" s="29"/>
      <c r="G53" s="29"/>
      <c r="H53" s="29"/>
      <c r="I53" s="29"/>
      <c r="J53" s="35"/>
      <c r="K53" s="29"/>
      <c r="L53" s="29"/>
      <c r="M53" s="29"/>
      <c r="N53" s="29"/>
      <c r="O53" s="31">
        <f t="shared" si="0"/>
        <v>0</v>
      </c>
      <c r="P53" s="103">
        <f t="shared" si="1"/>
        <v>0</v>
      </c>
    </row>
    <row r="54" spans="1:16" x14ac:dyDescent="0.25">
      <c r="A54" s="26">
        <v>38</v>
      </c>
      <c r="B54" s="27" t="s">
        <v>55</v>
      </c>
      <c r="C54" s="28" t="s">
        <v>21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31">
        <f t="shared" si="0"/>
        <v>0</v>
      </c>
      <c r="P54" s="103">
        <f t="shared" si="1"/>
        <v>0</v>
      </c>
    </row>
    <row r="55" spans="1:16" x14ac:dyDescent="0.25">
      <c r="A55" s="26"/>
      <c r="B55" s="19" t="s">
        <v>56</v>
      </c>
      <c r="C55" s="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31">
        <f t="shared" si="0"/>
        <v>0</v>
      </c>
      <c r="P55" s="103">
        <f t="shared" si="1"/>
        <v>0</v>
      </c>
    </row>
    <row r="56" spans="1:16" x14ac:dyDescent="0.25">
      <c r="A56" s="26">
        <v>39</v>
      </c>
      <c r="B56" s="27" t="s">
        <v>57</v>
      </c>
      <c r="C56" s="28" t="s">
        <v>58</v>
      </c>
      <c r="D56" s="29"/>
      <c r="E56" s="29"/>
      <c r="F56" s="29"/>
      <c r="G56" s="29"/>
      <c r="H56" s="29"/>
      <c r="I56" s="29"/>
      <c r="J56" s="29">
        <v>0.1</v>
      </c>
      <c r="K56" s="29"/>
      <c r="L56" s="29"/>
      <c r="M56" s="29"/>
      <c r="N56" s="29"/>
      <c r="O56" s="31">
        <f t="shared" si="0"/>
        <v>0.1</v>
      </c>
      <c r="P56" s="103">
        <f t="shared" si="1"/>
        <v>0.1</v>
      </c>
    </row>
    <row r="57" spans="1:16" x14ac:dyDescent="0.25">
      <c r="A57" s="26">
        <v>40</v>
      </c>
      <c r="B57" s="27" t="s">
        <v>59</v>
      </c>
      <c r="C57" s="28" t="s">
        <v>21</v>
      </c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31">
        <f t="shared" si="0"/>
        <v>0</v>
      </c>
      <c r="P57" s="103">
        <f t="shared" si="1"/>
        <v>0</v>
      </c>
    </row>
    <row r="58" spans="1:16" x14ac:dyDescent="0.25">
      <c r="A58" s="26">
        <v>41</v>
      </c>
      <c r="B58" s="27" t="s">
        <v>60</v>
      </c>
      <c r="C58" s="28" t="s">
        <v>21</v>
      </c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31">
        <f t="shared" si="0"/>
        <v>0</v>
      </c>
      <c r="P58" s="103">
        <f t="shared" si="1"/>
        <v>0</v>
      </c>
    </row>
    <row r="59" spans="1:16" x14ac:dyDescent="0.25">
      <c r="A59" s="26">
        <v>42</v>
      </c>
      <c r="B59" s="27" t="s">
        <v>61</v>
      </c>
      <c r="C59" s="28" t="s">
        <v>21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31">
        <f t="shared" si="0"/>
        <v>0</v>
      </c>
      <c r="P59" s="103">
        <f t="shared" si="1"/>
        <v>0</v>
      </c>
    </row>
    <row r="60" spans="1:16" x14ac:dyDescent="0.25">
      <c r="A60" s="26">
        <v>43</v>
      </c>
      <c r="B60" s="27" t="s">
        <v>62</v>
      </c>
      <c r="C60" s="28" t="s">
        <v>21</v>
      </c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31">
        <f t="shared" si="0"/>
        <v>0</v>
      </c>
      <c r="P60" s="103">
        <f t="shared" si="1"/>
        <v>0</v>
      </c>
    </row>
    <row r="61" spans="1:16" x14ac:dyDescent="0.25">
      <c r="A61" s="26">
        <v>44</v>
      </c>
      <c r="B61" s="27" t="s">
        <v>63</v>
      </c>
      <c r="C61" s="28" t="s">
        <v>21</v>
      </c>
      <c r="D61" s="29"/>
      <c r="E61" s="29"/>
      <c r="F61" s="29">
        <v>2.5000000000000001E-3</v>
      </c>
      <c r="G61" s="29">
        <f>F61</f>
        <v>2.5000000000000001E-3</v>
      </c>
      <c r="H61" s="29"/>
      <c r="I61" s="29"/>
      <c r="J61" s="29"/>
      <c r="K61" s="29"/>
      <c r="L61" s="29"/>
      <c r="M61" s="29"/>
      <c r="N61" s="29"/>
      <c r="O61" s="31">
        <f t="shared" si="0"/>
        <v>2.5000000000000001E-3</v>
      </c>
      <c r="P61" s="103">
        <f t="shared" si="1"/>
        <v>2.5000000000000001E-3</v>
      </c>
    </row>
    <row r="62" spans="1:16" x14ac:dyDescent="0.25">
      <c r="A62" s="8"/>
      <c r="B62" s="19" t="s">
        <v>64</v>
      </c>
      <c r="C62" s="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31">
        <f t="shared" si="0"/>
        <v>0</v>
      </c>
      <c r="P62" s="103">
        <f t="shared" si="1"/>
        <v>0</v>
      </c>
    </row>
    <row r="63" spans="1:16" x14ac:dyDescent="0.25">
      <c r="A63" s="26">
        <v>45</v>
      </c>
      <c r="B63" s="32" t="s">
        <v>65</v>
      </c>
      <c r="C63" s="33" t="s">
        <v>21</v>
      </c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31">
        <f t="shared" si="0"/>
        <v>0</v>
      </c>
      <c r="P63" s="103">
        <f t="shared" si="1"/>
        <v>0</v>
      </c>
    </row>
    <row r="64" spans="1:16" x14ac:dyDescent="0.25">
      <c r="A64" s="26">
        <v>46</v>
      </c>
      <c r="B64" s="32" t="s">
        <v>66</v>
      </c>
      <c r="C64" s="33" t="s">
        <v>21</v>
      </c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31">
        <f t="shared" si="0"/>
        <v>0</v>
      </c>
      <c r="P64" s="103">
        <f t="shared" si="1"/>
        <v>0</v>
      </c>
    </row>
    <row r="65" spans="1:16" x14ac:dyDescent="0.25">
      <c r="A65" s="26">
        <v>47</v>
      </c>
      <c r="B65" s="32" t="s">
        <v>67</v>
      </c>
      <c r="C65" s="33" t="s">
        <v>21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31">
        <f t="shared" si="0"/>
        <v>0</v>
      </c>
      <c r="P65" s="103">
        <f t="shared" si="1"/>
        <v>0</v>
      </c>
    </row>
    <row r="66" spans="1:16" x14ac:dyDescent="0.25">
      <c r="A66" s="26">
        <v>48</v>
      </c>
      <c r="B66" s="27" t="s">
        <v>68</v>
      </c>
      <c r="C66" s="28" t="s">
        <v>21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31">
        <f t="shared" si="0"/>
        <v>0</v>
      </c>
      <c r="P66" s="103">
        <f t="shared" si="1"/>
        <v>0</v>
      </c>
    </row>
    <row r="67" spans="1:16" x14ac:dyDescent="0.25">
      <c r="A67" s="26">
        <v>49</v>
      </c>
      <c r="B67" s="27" t="s">
        <v>69</v>
      </c>
      <c r="C67" s="28" t="s">
        <v>21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31">
        <f t="shared" si="0"/>
        <v>0</v>
      </c>
      <c r="P67" s="103">
        <f t="shared" si="1"/>
        <v>0</v>
      </c>
    </row>
    <row r="68" spans="1:16" x14ac:dyDescent="0.25">
      <c r="A68" s="26">
        <v>50</v>
      </c>
      <c r="B68" s="27" t="s">
        <v>70</v>
      </c>
      <c r="C68" s="28" t="s">
        <v>21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31">
        <f t="shared" si="0"/>
        <v>0</v>
      </c>
      <c r="P68" s="103">
        <f t="shared" si="1"/>
        <v>0</v>
      </c>
    </row>
    <row r="69" spans="1:16" x14ac:dyDescent="0.25">
      <c r="A69" s="26"/>
      <c r="B69" s="38" t="s">
        <v>71</v>
      </c>
      <c r="C69" s="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31">
        <f t="shared" si="0"/>
        <v>0</v>
      </c>
      <c r="P69" s="103">
        <f t="shared" si="1"/>
        <v>0</v>
      </c>
    </row>
    <row r="70" spans="1:16" x14ac:dyDescent="0.25">
      <c r="A70" s="26">
        <v>51</v>
      </c>
      <c r="B70" s="27" t="s">
        <v>72</v>
      </c>
      <c r="C70" s="28" t="s">
        <v>21</v>
      </c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31">
        <f t="shared" si="0"/>
        <v>0</v>
      </c>
      <c r="P70" s="103">
        <f t="shared" si="1"/>
        <v>0</v>
      </c>
    </row>
    <row r="71" spans="1:16" x14ac:dyDescent="0.25">
      <c r="A71" s="26">
        <v>52</v>
      </c>
      <c r="B71" s="27" t="s">
        <v>73</v>
      </c>
      <c r="C71" s="28" t="s">
        <v>21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31">
        <f t="shared" si="0"/>
        <v>0</v>
      </c>
      <c r="P71" s="103">
        <f t="shared" si="1"/>
        <v>0</v>
      </c>
    </row>
    <row r="72" spans="1:16" x14ac:dyDescent="0.25">
      <c r="A72" s="26">
        <v>53</v>
      </c>
      <c r="B72" s="27" t="s">
        <v>74</v>
      </c>
      <c r="C72" s="28" t="s">
        <v>21</v>
      </c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31">
        <f t="shared" si="0"/>
        <v>0</v>
      </c>
      <c r="P72" s="103">
        <f t="shared" si="1"/>
        <v>0</v>
      </c>
    </row>
    <row r="73" spans="1:16" x14ac:dyDescent="0.25">
      <c r="A73" s="26">
        <v>54</v>
      </c>
      <c r="B73" s="27" t="s">
        <v>75</v>
      </c>
      <c r="C73" s="28" t="s">
        <v>21</v>
      </c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31">
        <f t="shared" si="0"/>
        <v>0</v>
      </c>
      <c r="P73" s="103">
        <f t="shared" si="1"/>
        <v>0</v>
      </c>
    </row>
    <row r="74" spans="1:16" x14ac:dyDescent="0.25">
      <c r="A74" s="26">
        <v>55</v>
      </c>
      <c r="B74" s="27" t="s">
        <v>76</v>
      </c>
      <c r="C74" s="28" t="s">
        <v>21</v>
      </c>
      <c r="D74" s="29"/>
      <c r="E74" s="29"/>
      <c r="F74" s="29"/>
      <c r="G74" s="29"/>
      <c r="H74" s="29"/>
      <c r="I74" s="29"/>
      <c r="J74" s="29">
        <v>5.0000000000000001E-3</v>
      </c>
      <c r="K74" s="29"/>
      <c r="L74" s="29"/>
      <c r="M74" s="29"/>
      <c r="N74" s="29"/>
      <c r="O74" s="31">
        <f t="shared" si="0"/>
        <v>5.0000000000000001E-3</v>
      </c>
      <c r="P74" s="103">
        <f t="shared" si="1"/>
        <v>5.0000000000000001E-3</v>
      </c>
    </row>
    <row r="75" spans="1:16" x14ac:dyDescent="0.25">
      <c r="A75" s="26"/>
      <c r="B75" s="39" t="s">
        <v>77</v>
      </c>
      <c r="C75" s="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31">
        <f t="shared" si="0"/>
        <v>0</v>
      </c>
      <c r="P75" s="103">
        <f t="shared" si="1"/>
        <v>0</v>
      </c>
    </row>
    <row r="76" spans="1:16" x14ac:dyDescent="0.25">
      <c r="A76" s="26">
        <v>56</v>
      </c>
      <c r="B76" s="27" t="s">
        <v>9</v>
      </c>
      <c r="C76" s="28" t="s">
        <v>21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31">
        <f t="shared" si="0"/>
        <v>0</v>
      </c>
      <c r="P76" s="103">
        <f t="shared" si="1"/>
        <v>0</v>
      </c>
    </row>
    <row r="77" spans="1:16" x14ac:dyDescent="0.25">
      <c r="A77" s="26">
        <v>57</v>
      </c>
      <c r="B77" s="32" t="s">
        <v>78</v>
      </c>
      <c r="C77" s="33" t="s">
        <v>21</v>
      </c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31">
        <f t="shared" si="0"/>
        <v>0</v>
      </c>
      <c r="P77" s="103">
        <f t="shared" si="1"/>
        <v>0</v>
      </c>
    </row>
    <row r="78" spans="1:16" x14ac:dyDescent="0.25">
      <c r="A78" s="26">
        <v>58</v>
      </c>
      <c r="B78" s="32" t="s">
        <v>154</v>
      </c>
      <c r="C78" s="33" t="s">
        <v>21</v>
      </c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31">
        <f t="shared" ref="O78:O114" si="2">(D78+F78+H78+J78+K78+M78)*$O$10</f>
        <v>0</v>
      </c>
      <c r="P78" s="103">
        <f t="shared" ref="P78:P114" si="3">(E78+G78+I78+J78+L78+N78)*$P$10</f>
        <v>0</v>
      </c>
    </row>
    <row r="79" spans="1:16" x14ac:dyDescent="0.25">
      <c r="A79" s="26">
        <v>59</v>
      </c>
      <c r="B79" s="32" t="s">
        <v>79</v>
      </c>
      <c r="C79" s="33" t="s">
        <v>21</v>
      </c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31">
        <f t="shared" si="2"/>
        <v>0</v>
      </c>
      <c r="P79" s="103">
        <f t="shared" si="3"/>
        <v>0</v>
      </c>
    </row>
    <row r="80" spans="1:16" x14ac:dyDescent="0.25">
      <c r="A80" s="26">
        <v>60</v>
      </c>
      <c r="B80" s="27" t="s">
        <v>80</v>
      </c>
      <c r="C80" s="28" t="s">
        <v>21</v>
      </c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31">
        <f t="shared" si="2"/>
        <v>0</v>
      </c>
      <c r="P80" s="103">
        <f t="shared" si="3"/>
        <v>0</v>
      </c>
    </row>
    <row r="81" spans="1:16" x14ac:dyDescent="0.25">
      <c r="A81" s="26">
        <v>61</v>
      </c>
      <c r="B81" s="27" t="s">
        <v>81</v>
      </c>
      <c r="C81" s="28" t="s">
        <v>21</v>
      </c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31">
        <f t="shared" si="2"/>
        <v>0</v>
      </c>
      <c r="P81" s="103">
        <f t="shared" si="3"/>
        <v>0</v>
      </c>
    </row>
    <row r="82" spans="1:16" x14ac:dyDescent="0.25">
      <c r="A82" s="26">
        <v>62</v>
      </c>
      <c r="B82" s="36" t="s">
        <v>82</v>
      </c>
      <c r="C82" s="37" t="s">
        <v>21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31">
        <f t="shared" si="2"/>
        <v>0</v>
      </c>
      <c r="P82" s="103">
        <f t="shared" si="3"/>
        <v>0</v>
      </c>
    </row>
    <row r="83" spans="1:16" x14ac:dyDescent="0.25">
      <c r="A83" s="26"/>
      <c r="B83" s="39" t="s">
        <v>83</v>
      </c>
      <c r="C83" s="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31">
        <f t="shared" si="2"/>
        <v>0</v>
      </c>
      <c r="P83" s="103">
        <f t="shared" si="3"/>
        <v>0</v>
      </c>
    </row>
    <row r="84" spans="1:16" x14ac:dyDescent="0.25">
      <c r="A84" s="26">
        <v>63</v>
      </c>
      <c r="B84" s="32" t="s">
        <v>84</v>
      </c>
      <c r="C84" s="33" t="s">
        <v>21</v>
      </c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31">
        <f t="shared" si="2"/>
        <v>0</v>
      </c>
      <c r="P84" s="103">
        <f t="shared" si="3"/>
        <v>0</v>
      </c>
    </row>
    <row r="85" spans="1:16" x14ac:dyDescent="0.25">
      <c r="A85" s="26">
        <v>64</v>
      </c>
      <c r="B85" s="32" t="s">
        <v>85</v>
      </c>
      <c r="C85" s="33" t="s">
        <v>21</v>
      </c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31">
        <f t="shared" si="2"/>
        <v>0</v>
      </c>
      <c r="P85" s="103">
        <f t="shared" si="3"/>
        <v>0</v>
      </c>
    </row>
    <row r="86" spans="1:16" x14ac:dyDescent="0.25">
      <c r="A86" s="26">
        <v>65</v>
      </c>
      <c r="B86" s="32" t="s">
        <v>86</v>
      </c>
      <c r="C86" s="33" t="s">
        <v>21</v>
      </c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31">
        <f t="shared" si="2"/>
        <v>0</v>
      </c>
      <c r="P86" s="103">
        <f t="shared" si="3"/>
        <v>0</v>
      </c>
    </row>
    <row r="87" spans="1:16" x14ac:dyDescent="0.25">
      <c r="A87" s="26">
        <v>66</v>
      </c>
      <c r="B87" s="27" t="s">
        <v>87</v>
      </c>
      <c r="C87" s="28" t="s">
        <v>21</v>
      </c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31">
        <f t="shared" si="2"/>
        <v>0</v>
      </c>
      <c r="P87" s="103">
        <f t="shared" si="3"/>
        <v>0</v>
      </c>
    </row>
    <row r="88" spans="1:16" x14ac:dyDescent="0.25">
      <c r="A88" s="26">
        <v>67</v>
      </c>
      <c r="B88" s="27" t="s">
        <v>88</v>
      </c>
      <c r="C88" s="28" t="s">
        <v>21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31">
        <f t="shared" si="2"/>
        <v>0</v>
      </c>
      <c r="P88" s="103">
        <f t="shared" si="3"/>
        <v>0</v>
      </c>
    </row>
    <row r="89" spans="1:16" x14ac:dyDescent="0.25">
      <c r="A89" s="26">
        <v>68</v>
      </c>
      <c r="B89" s="36" t="s">
        <v>89</v>
      </c>
      <c r="C89" s="37" t="s">
        <v>21</v>
      </c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31">
        <f t="shared" si="2"/>
        <v>0</v>
      </c>
      <c r="P89" s="103">
        <f t="shared" si="3"/>
        <v>0</v>
      </c>
    </row>
    <row r="90" spans="1:16" x14ac:dyDescent="0.25">
      <c r="A90" s="26"/>
      <c r="B90" s="39" t="s">
        <v>90</v>
      </c>
      <c r="C90" s="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31">
        <f t="shared" si="2"/>
        <v>0</v>
      </c>
      <c r="P90" s="103">
        <f t="shared" si="3"/>
        <v>0</v>
      </c>
    </row>
    <row r="91" spans="1:16" x14ac:dyDescent="0.25">
      <c r="A91" s="26">
        <v>69</v>
      </c>
      <c r="B91" s="32" t="s">
        <v>91</v>
      </c>
      <c r="C91" s="33" t="s">
        <v>21</v>
      </c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31">
        <f t="shared" si="2"/>
        <v>0</v>
      </c>
      <c r="P91" s="103">
        <f t="shared" si="3"/>
        <v>0</v>
      </c>
    </row>
    <row r="92" spans="1:16" x14ac:dyDescent="0.25">
      <c r="A92" s="26">
        <v>70</v>
      </c>
      <c r="B92" s="32" t="s">
        <v>92</v>
      </c>
      <c r="C92" s="33" t="s">
        <v>21</v>
      </c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31">
        <f t="shared" si="2"/>
        <v>0</v>
      </c>
      <c r="P92" s="103">
        <f t="shared" si="3"/>
        <v>0</v>
      </c>
    </row>
    <row r="93" spans="1:16" x14ac:dyDescent="0.25">
      <c r="A93" s="26">
        <v>71</v>
      </c>
      <c r="B93" s="27" t="s">
        <v>93</v>
      </c>
      <c r="C93" s="28" t="s">
        <v>21</v>
      </c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31">
        <f t="shared" si="2"/>
        <v>0</v>
      </c>
      <c r="P93" s="103">
        <f t="shared" si="3"/>
        <v>0</v>
      </c>
    </row>
    <row r="94" spans="1:16" x14ac:dyDescent="0.25">
      <c r="A94" s="26">
        <v>72</v>
      </c>
      <c r="B94" s="27" t="s">
        <v>177</v>
      </c>
      <c r="C94" s="28" t="s">
        <v>21</v>
      </c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31">
        <f t="shared" si="2"/>
        <v>0</v>
      </c>
      <c r="P94" s="103">
        <f t="shared" si="3"/>
        <v>0</v>
      </c>
    </row>
    <row r="95" spans="1:16" x14ac:dyDescent="0.25">
      <c r="A95" s="26">
        <v>73</v>
      </c>
      <c r="B95" s="27" t="s">
        <v>94</v>
      </c>
      <c r="C95" s="28" t="s">
        <v>21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31">
        <f t="shared" si="2"/>
        <v>0</v>
      </c>
      <c r="P95" s="103">
        <f t="shared" si="3"/>
        <v>0</v>
      </c>
    </row>
    <row r="96" spans="1:16" x14ac:dyDescent="0.25">
      <c r="A96" s="26">
        <v>74</v>
      </c>
      <c r="B96" s="27" t="s">
        <v>95</v>
      </c>
      <c r="C96" s="28" t="s">
        <v>21</v>
      </c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31">
        <f t="shared" si="2"/>
        <v>0</v>
      </c>
      <c r="P96" s="103">
        <f t="shared" si="3"/>
        <v>0</v>
      </c>
    </row>
    <row r="97" spans="1:16" x14ac:dyDescent="0.25">
      <c r="A97" s="26">
        <v>75</v>
      </c>
      <c r="B97" s="27" t="s">
        <v>96</v>
      </c>
      <c r="C97" s="28" t="s">
        <v>21</v>
      </c>
      <c r="D97" s="29">
        <v>7.1999999999999995E-2</v>
      </c>
      <c r="E97" s="29">
        <f>D97*100/60</f>
        <v>0.11999999999999998</v>
      </c>
      <c r="F97" s="29"/>
      <c r="G97" s="29"/>
      <c r="H97" s="29"/>
      <c r="I97" s="29"/>
      <c r="J97" s="29"/>
      <c r="K97" s="29"/>
      <c r="L97" s="29"/>
      <c r="M97" s="29"/>
      <c r="N97" s="29"/>
      <c r="O97" s="31">
        <f t="shared" si="2"/>
        <v>7.1999999999999995E-2</v>
      </c>
      <c r="P97" s="103">
        <f t="shared" si="3"/>
        <v>0.11999999999999998</v>
      </c>
    </row>
    <row r="98" spans="1:16" x14ac:dyDescent="0.25">
      <c r="A98" s="26">
        <v>76</v>
      </c>
      <c r="B98" s="27" t="s">
        <v>97</v>
      </c>
      <c r="C98" s="28" t="s">
        <v>21</v>
      </c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31">
        <f t="shared" si="2"/>
        <v>0</v>
      </c>
      <c r="P98" s="103">
        <f t="shared" si="3"/>
        <v>0</v>
      </c>
    </row>
    <row r="99" spans="1:16" x14ac:dyDescent="0.25">
      <c r="A99" s="26">
        <v>77</v>
      </c>
      <c r="B99" s="27" t="s">
        <v>98</v>
      </c>
      <c r="C99" s="28" t="s">
        <v>21</v>
      </c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31">
        <f t="shared" si="2"/>
        <v>0</v>
      </c>
      <c r="P99" s="103">
        <f t="shared" si="3"/>
        <v>0</v>
      </c>
    </row>
    <row r="100" spans="1:16" x14ac:dyDescent="0.25">
      <c r="A100" s="26">
        <v>78</v>
      </c>
      <c r="B100" s="40" t="s">
        <v>99</v>
      </c>
      <c r="C100" s="41" t="s">
        <v>21</v>
      </c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31">
        <f t="shared" si="2"/>
        <v>0</v>
      </c>
      <c r="P100" s="103">
        <f t="shared" si="3"/>
        <v>0</v>
      </c>
    </row>
    <row r="101" spans="1:16" x14ac:dyDescent="0.25">
      <c r="A101" s="26">
        <v>79</v>
      </c>
      <c r="B101" s="40" t="s">
        <v>100</v>
      </c>
      <c r="C101" s="41" t="s">
        <v>21</v>
      </c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31">
        <f t="shared" si="2"/>
        <v>0</v>
      </c>
      <c r="P101" s="103">
        <f t="shared" si="3"/>
        <v>0</v>
      </c>
    </row>
    <row r="102" spans="1:16" x14ac:dyDescent="0.25">
      <c r="A102" s="26">
        <v>80</v>
      </c>
      <c r="B102" s="40" t="s">
        <v>101</v>
      </c>
      <c r="C102" s="41" t="s">
        <v>21</v>
      </c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31">
        <f t="shared" si="2"/>
        <v>0</v>
      </c>
      <c r="P102" s="103">
        <f t="shared" si="3"/>
        <v>0</v>
      </c>
    </row>
    <row r="103" spans="1:16" x14ac:dyDescent="0.25">
      <c r="A103" s="42"/>
      <c r="B103" s="43" t="s">
        <v>102</v>
      </c>
      <c r="C103" s="41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31">
        <f t="shared" si="2"/>
        <v>0</v>
      </c>
      <c r="P103" s="103">
        <f t="shared" si="3"/>
        <v>0</v>
      </c>
    </row>
    <row r="104" spans="1:16" x14ac:dyDescent="0.25">
      <c r="A104" s="26">
        <v>81</v>
      </c>
      <c r="B104" s="27" t="s">
        <v>103</v>
      </c>
      <c r="C104" s="28" t="s">
        <v>21</v>
      </c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31">
        <f t="shared" si="2"/>
        <v>0</v>
      </c>
      <c r="P104" s="103">
        <f t="shared" si="3"/>
        <v>0</v>
      </c>
    </row>
    <row r="105" spans="1:16" x14ac:dyDescent="0.25">
      <c r="A105" s="44">
        <v>82</v>
      </c>
      <c r="B105" s="45" t="s">
        <v>11</v>
      </c>
      <c r="C105" s="46" t="s">
        <v>21</v>
      </c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31">
        <f t="shared" si="2"/>
        <v>0</v>
      </c>
      <c r="P105" s="103">
        <f t="shared" si="3"/>
        <v>0</v>
      </c>
    </row>
    <row r="106" spans="1:16" x14ac:dyDescent="0.25">
      <c r="A106" s="26">
        <v>83</v>
      </c>
      <c r="B106" s="32" t="s">
        <v>104</v>
      </c>
      <c r="C106" s="47" t="s">
        <v>21</v>
      </c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31">
        <f t="shared" si="2"/>
        <v>0</v>
      </c>
      <c r="P106" s="103">
        <f t="shared" si="3"/>
        <v>0</v>
      </c>
    </row>
    <row r="107" spans="1:16" x14ac:dyDescent="0.25">
      <c r="A107" s="26">
        <v>84</v>
      </c>
      <c r="B107" s="32" t="s">
        <v>8</v>
      </c>
      <c r="C107" s="47" t="s">
        <v>105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31">
        <f t="shared" si="2"/>
        <v>0</v>
      </c>
      <c r="P107" s="103">
        <f t="shared" si="3"/>
        <v>0</v>
      </c>
    </row>
    <row r="108" spans="1:16" x14ac:dyDescent="0.25">
      <c r="A108" s="42"/>
      <c r="B108" s="43" t="s">
        <v>106</v>
      </c>
      <c r="C108" s="4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31">
        <f t="shared" si="2"/>
        <v>0</v>
      </c>
      <c r="P108" s="103">
        <f t="shared" si="3"/>
        <v>0</v>
      </c>
    </row>
    <row r="109" spans="1:16" x14ac:dyDescent="0.25">
      <c r="A109" s="26">
        <v>85</v>
      </c>
      <c r="B109" s="32" t="s">
        <v>10</v>
      </c>
      <c r="C109" s="33" t="s">
        <v>58</v>
      </c>
      <c r="D109" s="30"/>
      <c r="E109" s="30"/>
      <c r="F109" s="30"/>
      <c r="G109" s="30"/>
      <c r="H109" s="30"/>
      <c r="I109" s="30"/>
      <c r="J109" s="29"/>
      <c r="K109" s="29"/>
      <c r="L109" s="29"/>
      <c r="M109" s="29"/>
      <c r="N109" s="29"/>
      <c r="O109" s="31">
        <f t="shared" si="2"/>
        <v>0</v>
      </c>
      <c r="P109" s="103">
        <f t="shared" si="3"/>
        <v>0</v>
      </c>
    </row>
    <row r="110" spans="1:16" x14ac:dyDescent="0.25">
      <c r="A110" s="26"/>
      <c r="B110" s="43" t="s">
        <v>107</v>
      </c>
      <c r="C110" s="33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31">
        <f t="shared" si="2"/>
        <v>0</v>
      </c>
      <c r="P110" s="103">
        <f t="shared" si="3"/>
        <v>0</v>
      </c>
    </row>
    <row r="111" spans="1:16" x14ac:dyDescent="0.25">
      <c r="A111" s="48">
        <v>86</v>
      </c>
      <c r="B111" s="32" t="s">
        <v>108</v>
      </c>
      <c r="C111" s="25" t="s">
        <v>105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31">
        <f t="shared" si="2"/>
        <v>0</v>
      </c>
      <c r="P111" s="103">
        <f t="shared" si="3"/>
        <v>0</v>
      </c>
    </row>
    <row r="112" spans="1:16" x14ac:dyDescent="0.25">
      <c r="A112" s="26">
        <v>87</v>
      </c>
      <c r="B112" s="32" t="s">
        <v>109</v>
      </c>
      <c r="C112" s="33" t="s">
        <v>21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31">
        <f t="shared" si="2"/>
        <v>0</v>
      </c>
      <c r="P112" s="103">
        <f t="shared" si="3"/>
        <v>0</v>
      </c>
    </row>
    <row r="113" spans="1:16" x14ac:dyDescent="0.25">
      <c r="B113" s="49" t="s">
        <v>110</v>
      </c>
      <c r="C113" s="25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31">
        <f t="shared" si="2"/>
        <v>0</v>
      </c>
      <c r="P113" s="103">
        <f t="shared" si="3"/>
        <v>0</v>
      </c>
    </row>
    <row r="114" spans="1:16" x14ac:dyDescent="0.25">
      <c r="A114" s="26">
        <v>88</v>
      </c>
      <c r="B114" s="27" t="s">
        <v>111</v>
      </c>
      <c r="C114" s="46" t="s">
        <v>21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31">
        <f t="shared" si="2"/>
        <v>0</v>
      </c>
      <c r="P114" s="103">
        <f t="shared" si="3"/>
        <v>0</v>
      </c>
    </row>
  </sheetData>
  <mergeCells count="11">
    <mergeCell ref="A1:O3"/>
    <mergeCell ref="A4:O6"/>
    <mergeCell ref="D7:O7"/>
    <mergeCell ref="O8:O9"/>
    <mergeCell ref="P8:P9"/>
    <mergeCell ref="F9:G9"/>
    <mergeCell ref="D9:E9"/>
    <mergeCell ref="H9:I9"/>
    <mergeCell ref="K9:L9"/>
    <mergeCell ref="M9:N9"/>
    <mergeCell ref="D8:N8"/>
  </mergeCells>
  <pageMargins left="0.7" right="0.7" top="0.75" bottom="0.75" header="0.3" footer="0.3"/>
  <pageSetup paperSize="9" scale="2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workbookViewId="0">
      <selection activeCell="N13" sqref="N13:N114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7" width="15.42578125" customWidth="1"/>
    <col min="8" max="8" width="11.85546875" customWidth="1"/>
    <col min="9" max="10" width="12" customWidth="1"/>
    <col min="11" max="12" width="11.85546875" customWidth="1"/>
    <col min="13" max="13" width="24.28515625" style="50" customWidth="1"/>
    <col min="14" max="14" width="16.85546875" customWidth="1"/>
    <col min="219" max="219" width="3.7109375" customWidth="1"/>
    <col min="220" max="220" width="27.85546875" customWidth="1"/>
    <col min="221" max="221" width="3.7109375" customWidth="1"/>
    <col min="222" max="261" width="0" hidden="1" customWidth="1"/>
    <col min="262" max="262" width="10.28515625" customWidth="1"/>
    <col min="264" max="264" width="12.5703125" customWidth="1"/>
    <col min="268" max="268" width="10.7109375" customWidth="1"/>
    <col min="475" max="475" width="3.7109375" customWidth="1"/>
    <col min="476" max="476" width="27.85546875" customWidth="1"/>
    <col min="477" max="477" width="3.7109375" customWidth="1"/>
    <col min="478" max="517" width="0" hidden="1" customWidth="1"/>
    <col min="518" max="518" width="10.28515625" customWidth="1"/>
    <col min="520" max="520" width="12.5703125" customWidth="1"/>
    <col min="524" max="524" width="10.7109375" customWidth="1"/>
    <col min="731" max="731" width="3.7109375" customWidth="1"/>
    <col min="732" max="732" width="27.85546875" customWidth="1"/>
    <col min="733" max="733" width="3.7109375" customWidth="1"/>
    <col min="734" max="773" width="0" hidden="1" customWidth="1"/>
    <col min="774" max="774" width="10.28515625" customWidth="1"/>
    <col min="776" max="776" width="12.5703125" customWidth="1"/>
    <col min="780" max="780" width="10.7109375" customWidth="1"/>
    <col min="987" max="987" width="3.7109375" customWidth="1"/>
    <col min="988" max="988" width="27.85546875" customWidth="1"/>
    <col min="989" max="989" width="3.7109375" customWidth="1"/>
    <col min="990" max="1029" width="0" hidden="1" customWidth="1"/>
    <col min="1030" max="1030" width="10.28515625" customWidth="1"/>
    <col min="1032" max="1032" width="12.5703125" customWidth="1"/>
    <col min="1036" max="1036" width="10.7109375" customWidth="1"/>
    <col min="1243" max="1243" width="3.7109375" customWidth="1"/>
    <col min="1244" max="1244" width="27.85546875" customWidth="1"/>
    <col min="1245" max="1245" width="3.7109375" customWidth="1"/>
    <col min="1246" max="1285" width="0" hidden="1" customWidth="1"/>
    <col min="1286" max="1286" width="10.28515625" customWidth="1"/>
    <col min="1288" max="1288" width="12.5703125" customWidth="1"/>
    <col min="1292" max="1292" width="10.7109375" customWidth="1"/>
    <col min="1499" max="1499" width="3.7109375" customWidth="1"/>
    <col min="1500" max="1500" width="27.85546875" customWidth="1"/>
    <col min="1501" max="1501" width="3.7109375" customWidth="1"/>
    <col min="1502" max="1541" width="0" hidden="1" customWidth="1"/>
    <col min="1542" max="1542" width="10.28515625" customWidth="1"/>
    <col min="1544" max="1544" width="12.5703125" customWidth="1"/>
    <col min="1548" max="1548" width="10.7109375" customWidth="1"/>
    <col min="1755" max="1755" width="3.7109375" customWidth="1"/>
    <col min="1756" max="1756" width="27.85546875" customWidth="1"/>
    <col min="1757" max="1757" width="3.7109375" customWidth="1"/>
    <col min="1758" max="1797" width="0" hidden="1" customWidth="1"/>
    <col min="1798" max="1798" width="10.28515625" customWidth="1"/>
    <col min="1800" max="1800" width="12.5703125" customWidth="1"/>
    <col min="1804" max="1804" width="10.7109375" customWidth="1"/>
    <col min="2011" max="2011" width="3.7109375" customWidth="1"/>
    <col min="2012" max="2012" width="27.85546875" customWidth="1"/>
    <col min="2013" max="2013" width="3.7109375" customWidth="1"/>
    <col min="2014" max="2053" width="0" hidden="1" customWidth="1"/>
    <col min="2054" max="2054" width="10.28515625" customWidth="1"/>
    <col min="2056" max="2056" width="12.5703125" customWidth="1"/>
    <col min="2060" max="2060" width="10.7109375" customWidth="1"/>
    <col min="2267" max="2267" width="3.7109375" customWidth="1"/>
    <col min="2268" max="2268" width="27.85546875" customWidth="1"/>
    <col min="2269" max="2269" width="3.7109375" customWidth="1"/>
    <col min="2270" max="2309" width="0" hidden="1" customWidth="1"/>
    <col min="2310" max="2310" width="10.28515625" customWidth="1"/>
    <col min="2312" max="2312" width="12.5703125" customWidth="1"/>
    <col min="2316" max="2316" width="10.7109375" customWidth="1"/>
    <col min="2523" max="2523" width="3.7109375" customWidth="1"/>
    <col min="2524" max="2524" width="27.85546875" customWidth="1"/>
    <col min="2525" max="2525" width="3.7109375" customWidth="1"/>
    <col min="2526" max="2565" width="0" hidden="1" customWidth="1"/>
    <col min="2566" max="2566" width="10.28515625" customWidth="1"/>
    <col min="2568" max="2568" width="12.5703125" customWidth="1"/>
    <col min="2572" max="2572" width="10.7109375" customWidth="1"/>
    <col min="2779" max="2779" width="3.7109375" customWidth="1"/>
    <col min="2780" max="2780" width="27.85546875" customWidth="1"/>
    <col min="2781" max="2781" width="3.7109375" customWidth="1"/>
    <col min="2782" max="2821" width="0" hidden="1" customWidth="1"/>
    <col min="2822" max="2822" width="10.28515625" customWidth="1"/>
    <col min="2824" max="2824" width="12.5703125" customWidth="1"/>
    <col min="2828" max="2828" width="10.7109375" customWidth="1"/>
    <col min="3035" max="3035" width="3.7109375" customWidth="1"/>
    <col min="3036" max="3036" width="27.85546875" customWidth="1"/>
    <col min="3037" max="3037" width="3.7109375" customWidth="1"/>
    <col min="3038" max="3077" width="0" hidden="1" customWidth="1"/>
    <col min="3078" max="3078" width="10.28515625" customWidth="1"/>
    <col min="3080" max="3080" width="12.5703125" customWidth="1"/>
    <col min="3084" max="3084" width="10.7109375" customWidth="1"/>
    <col min="3291" max="3291" width="3.7109375" customWidth="1"/>
    <col min="3292" max="3292" width="27.85546875" customWidth="1"/>
    <col min="3293" max="3293" width="3.7109375" customWidth="1"/>
    <col min="3294" max="3333" width="0" hidden="1" customWidth="1"/>
    <col min="3334" max="3334" width="10.28515625" customWidth="1"/>
    <col min="3336" max="3336" width="12.5703125" customWidth="1"/>
    <col min="3340" max="3340" width="10.7109375" customWidth="1"/>
    <col min="3547" max="3547" width="3.7109375" customWidth="1"/>
    <col min="3548" max="3548" width="27.85546875" customWidth="1"/>
    <col min="3549" max="3549" width="3.7109375" customWidth="1"/>
    <col min="3550" max="3589" width="0" hidden="1" customWidth="1"/>
    <col min="3590" max="3590" width="10.28515625" customWidth="1"/>
    <col min="3592" max="3592" width="12.5703125" customWidth="1"/>
    <col min="3596" max="3596" width="10.7109375" customWidth="1"/>
    <col min="3803" max="3803" width="3.7109375" customWidth="1"/>
    <col min="3804" max="3804" width="27.85546875" customWidth="1"/>
    <col min="3805" max="3805" width="3.7109375" customWidth="1"/>
    <col min="3806" max="3845" width="0" hidden="1" customWidth="1"/>
    <col min="3846" max="3846" width="10.28515625" customWidth="1"/>
    <col min="3848" max="3848" width="12.5703125" customWidth="1"/>
    <col min="3852" max="3852" width="10.7109375" customWidth="1"/>
    <col min="4059" max="4059" width="3.7109375" customWidth="1"/>
    <col min="4060" max="4060" width="27.85546875" customWidth="1"/>
    <col min="4061" max="4061" width="3.7109375" customWidth="1"/>
    <col min="4062" max="4101" width="0" hidden="1" customWidth="1"/>
    <col min="4102" max="4102" width="10.28515625" customWidth="1"/>
    <col min="4104" max="4104" width="12.5703125" customWidth="1"/>
    <col min="4108" max="4108" width="10.7109375" customWidth="1"/>
    <col min="4315" max="4315" width="3.7109375" customWidth="1"/>
    <col min="4316" max="4316" width="27.85546875" customWidth="1"/>
    <col min="4317" max="4317" width="3.7109375" customWidth="1"/>
    <col min="4318" max="4357" width="0" hidden="1" customWidth="1"/>
    <col min="4358" max="4358" width="10.28515625" customWidth="1"/>
    <col min="4360" max="4360" width="12.5703125" customWidth="1"/>
    <col min="4364" max="4364" width="10.7109375" customWidth="1"/>
    <col min="4571" max="4571" width="3.7109375" customWidth="1"/>
    <col min="4572" max="4572" width="27.85546875" customWidth="1"/>
    <col min="4573" max="4573" width="3.7109375" customWidth="1"/>
    <col min="4574" max="4613" width="0" hidden="1" customWidth="1"/>
    <col min="4614" max="4614" width="10.28515625" customWidth="1"/>
    <col min="4616" max="4616" width="12.5703125" customWidth="1"/>
    <col min="4620" max="4620" width="10.7109375" customWidth="1"/>
    <col min="4827" max="4827" width="3.7109375" customWidth="1"/>
    <col min="4828" max="4828" width="27.85546875" customWidth="1"/>
    <col min="4829" max="4829" width="3.7109375" customWidth="1"/>
    <col min="4830" max="4869" width="0" hidden="1" customWidth="1"/>
    <col min="4870" max="4870" width="10.28515625" customWidth="1"/>
    <col min="4872" max="4872" width="12.5703125" customWidth="1"/>
    <col min="4876" max="4876" width="10.7109375" customWidth="1"/>
    <col min="5083" max="5083" width="3.7109375" customWidth="1"/>
    <col min="5084" max="5084" width="27.85546875" customWidth="1"/>
    <col min="5085" max="5085" width="3.7109375" customWidth="1"/>
    <col min="5086" max="5125" width="0" hidden="1" customWidth="1"/>
    <col min="5126" max="5126" width="10.28515625" customWidth="1"/>
    <col min="5128" max="5128" width="12.5703125" customWidth="1"/>
    <col min="5132" max="5132" width="10.7109375" customWidth="1"/>
    <col min="5339" max="5339" width="3.7109375" customWidth="1"/>
    <col min="5340" max="5340" width="27.85546875" customWidth="1"/>
    <col min="5341" max="5341" width="3.7109375" customWidth="1"/>
    <col min="5342" max="5381" width="0" hidden="1" customWidth="1"/>
    <col min="5382" max="5382" width="10.28515625" customWidth="1"/>
    <col min="5384" max="5384" width="12.5703125" customWidth="1"/>
    <col min="5388" max="5388" width="10.7109375" customWidth="1"/>
    <col min="5595" max="5595" width="3.7109375" customWidth="1"/>
    <col min="5596" max="5596" width="27.85546875" customWidth="1"/>
    <col min="5597" max="5597" width="3.7109375" customWidth="1"/>
    <col min="5598" max="5637" width="0" hidden="1" customWidth="1"/>
    <col min="5638" max="5638" width="10.28515625" customWidth="1"/>
    <col min="5640" max="5640" width="12.5703125" customWidth="1"/>
    <col min="5644" max="5644" width="10.7109375" customWidth="1"/>
    <col min="5851" max="5851" width="3.7109375" customWidth="1"/>
    <col min="5852" max="5852" width="27.85546875" customWidth="1"/>
    <col min="5853" max="5853" width="3.7109375" customWidth="1"/>
    <col min="5854" max="5893" width="0" hidden="1" customWidth="1"/>
    <col min="5894" max="5894" width="10.28515625" customWidth="1"/>
    <col min="5896" max="5896" width="12.5703125" customWidth="1"/>
    <col min="5900" max="5900" width="10.7109375" customWidth="1"/>
    <col min="6107" max="6107" width="3.7109375" customWidth="1"/>
    <col min="6108" max="6108" width="27.85546875" customWidth="1"/>
    <col min="6109" max="6109" width="3.7109375" customWidth="1"/>
    <col min="6110" max="6149" width="0" hidden="1" customWidth="1"/>
    <col min="6150" max="6150" width="10.28515625" customWidth="1"/>
    <col min="6152" max="6152" width="12.5703125" customWidth="1"/>
    <col min="6156" max="6156" width="10.7109375" customWidth="1"/>
    <col min="6363" max="6363" width="3.7109375" customWidth="1"/>
    <col min="6364" max="6364" width="27.85546875" customWidth="1"/>
    <col min="6365" max="6365" width="3.7109375" customWidth="1"/>
    <col min="6366" max="6405" width="0" hidden="1" customWidth="1"/>
    <col min="6406" max="6406" width="10.28515625" customWidth="1"/>
    <col min="6408" max="6408" width="12.5703125" customWidth="1"/>
    <col min="6412" max="6412" width="10.7109375" customWidth="1"/>
    <col min="6619" max="6619" width="3.7109375" customWidth="1"/>
    <col min="6620" max="6620" width="27.85546875" customWidth="1"/>
    <col min="6621" max="6621" width="3.7109375" customWidth="1"/>
    <col min="6622" max="6661" width="0" hidden="1" customWidth="1"/>
    <col min="6662" max="6662" width="10.28515625" customWidth="1"/>
    <col min="6664" max="6664" width="12.5703125" customWidth="1"/>
    <col min="6668" max="6668" width="10.7109375" customWidth="1"/>
    <col min="6875" max="6875" width="3.7109375" customWidth="1"/>
    <col min="6876" max="6876" width="27.85546875" customWidth="1"/>
    <col min="6877" max="6877" width="3.7109375" customWidth="1"/>
    <col min="6878" max="6917" width="0" hidden="1" customWidth="1"/>
    <col min="6918" max="6918" width="10.28515625" customWidth="1"/>
    <col min="6920" max="6920" width="12.5703125" customWidth="1"/>
    <col min="6924" max="6924" width="10.7109375" customWidth="1"/>
    <col min="7131" max="7131" width="3.7109375" customWidth="1"/>
    <col min="7132" max="7132" width="27.85546875" customWidth="1"/>
    <col min="7133" max="7133" width="3.7109375" customWidth="1"/>
    <col min="7134" max="7173" width="0" hidden="1" customWidth="1"/>
    <col min="7174" max="7174" width="10.28515625" customWidth="1"/>
    <col min="7176" max="7176" width="12.5703125" customWidth="1"/>
    <col min="7180" max="7180" width="10.7109375" customWidth="1"/>
    <col min="7387" max="7387" width="3.7109375" customWidth="1"/>
    <col min="7388" max="7388" width="27.85546875" customWidth="1"/>
    <col min="7389" max="7389" width="3.7109375" customWidth="1"/>
    <col min="7390" max="7429" width="0" hidden="1" customWidth="1"/>
    <col min="7430" max="7430" width="10.28515625" customWidth="1"/>
    <col min="7432" max="7432" width="12.5703125" customWidth="1"/>
    <col min="7436" max="7436" width="10.7109375" customWidth="1"/>
    <col min="7643" max="7643" width="3.7109375" customWidth="1"/>
    <col min="7644" max="7644" width="27.85546875" customWidth="1"/>
    <col min="7645" max="7645" width="3.7109375" customWidth="1"/>
    <col min="7646" max="7685" width="0" hidden="1" customWidth="1"/>
    <col min="7686" max="7686" width="10.28515625" customWidth="1"/>
    <col min="7688" max="7688" width="12.5703125" customWidth="1"/>
    <col min="7692" max="7692" width="10.7109375" customWidth="1"/>
    <col min="7899" max="7899" width="3.7109375" customWidth="1"/>
    <col min="7900" max="7900" width="27.85546875" customWidth="1"/>
    <col min="7901" max="7901" width="3.7109375" customWidth="1"/>
    <col min="7902" max="7941" width="0" hidden="1" customWidth="1"/>
    <col min="7942" max="7942" width="10.28515625" customWidth="1"/>
    <col min="7944" max="7944" width="12.5703125" customWidth="1"/>
    <col min="7948" max="7948" width="10.7109375" customWidth="1"/>
    <col min="8155" max="8155" width="3.7109375" customWidth="1"/>
    <col min="8156" max="8156" width="27.85546875" customWidth="1"/>
    <col min="8157" max="8157" width="3.7109375" customWidth="1"/>
    <col min="8158" max="8197" width="0" hidden="1" customWidth="1"/>
    <col min="8198" max="8198" width="10.28515625" customWidth="1"/>
    <col min="8200" max="8200" width="12.5703125" customWidth="1"/>
    <col min="8204" max="8204" width="10.7109375" customWidth="1"/>
    <col min="8411" max="8411" width="3.7109375" customWidth="1"/>
    <col min="8412" max="8412" width="27.85546875" customWidth="1"/>
    <col min="8413" max="8413" width="3.7109375" customWidth="1"/>
    <col min="8414" max="8453" width="0" hidden="1" customWidth="1"/>
    <col min="8454" max="8454" width="10.28515625" customWidth="1"/>
    <col min="8456" max="8456" width="12.5703125" customWidth="1"/>
    <col min="8460" max="8460" width="10.7109375" customWidth="1"/>
    <col min="8667" max="8667" width="3.7109375" customWidth="1"/>
    <col min="8668" max="8668" width="27.85546875" customWidth="1"/>
    <col min="8669" max="8669" width="3.7109375" customWidth="1"/>
    <col min="8670" max="8709" width="0" hidden="1" customWidth="1"/>
    <col min="8710" max="8710" width="10.28515625" customWidth="1"/>
    <col min="8712" max="8712" width="12.5703125" customWidth="1"/>
    <col min="8716" max="8716" width="10.7109375" customWidth="1"/>
    <col min="8923" max="8923" width="3.7109375" customWidth="1"/>
    <col min="8924" max="8924" width="27.85546875" customWidth="1"/>
    <col min="8925" max="8925" width="3.7109375" customWidth="1"/>
    <col min="8926" max="8965" width="0" hidden="1" customWidth="1"/>
    <col min="8966" max="8966" width="10.28515625" customWidth="1"/>
    <col min="8968" max="8968" width="12.5703125" customWidth="1"/>
    <col min="8972" max="8972" width="10.7109375" customWidth="1"/>
    <col min="9179" max="9179" width="3.7109375" customWidth="1"/>
    <col min="9180" max="9180" width="27.85546875" customWidth="1"/>
    <col min="9181" max="9181" width="3.7109375" customWidth="1"/>
    <col min="9182" max="9221" width="0" hidden="1" customWidth="1"/>
    <col min="9222" max="9222" width="10.28515625" customWidth="1"/>
    <col min="9224" max="9224" width="12.5703125" customWidth="1"/>
    <col min="9228" max="9228" width="10.7109375" customWidth="1"/>
    <col min="9435" max="9435" width="3.7109375" customWidth="1"/>
    <col min="9436" max="9436" width="27.85546875" customWidth="1"/>
    <col min="9437" max="9437" width="3.7109375" customWidth="1"/>
    <col min="9438" max="9477" width="0" hidden="1" customWidth="1"/>
    <col min="9478" max="9478" width="10.28515625" customWidth="1"/>
    <col min="9480" max="9480" width="12.5703125" customWidth="1"/>
    <col min="9484" max="9484" width="10.7109375" customWidth="1"/>
    <col min="9691" max="9691" width="3.7109375" customWidth="1"/>
    <col min="9692" max="9692" width="27.85546875" customWidth="1"/>
    <col min="9693" max="9693" width="3.7109375" customWidth="1"/>
    <col min="9694" max="9733" width="0" hidden="1" customWidth="1"/>
    <col min="9734" max="9734" width="10.28515625" customWidth="1"/>
    <col min="9736" max="9736" width="12.5703125" customWidth="1"/>
    <col min="9740" max="9740" width="10.7109375" customWidth="1"/>
    <col min="9947" max="9947" width="3.7109375" customWidth="1"/>
    <col min="9948" max="9948" width="27.85546875" customWidth="1"/>
    <col min="9949" max="9949" width="3.7109375" customWidth="1"/>
    <col min="9950" max="9989" width="0" hidden="1" customWidth="1"/>
    <col min="9990" max="9990" width="10.28515625" customWidth="1"/>
    <col min="9992" max="9992" width="12.5703125" customWidth="1"/>
    <col min="9996" max="9996" width="10.7109375" customWidth="1"/>
    <col min="10203" max="10203" width="3.7109375" customWidth="1"/>
    <col min="10204" max="10204" width="27.85546875" customWidth="1"/>
    <col min="10205" max="10205" width="3.7109375" customWidth="1"/>
    <col min="10206" max="10245" width="0" hidden="1" customWidth="1"/>
    <col min="10246" max="10246" width="10.28515625" customWidth="1"/>
    <col min="10248" max="10248" width="12.5703125" customWidth="1"/>
    <col min="10252" max="10252" width="10.7109375" customWidth="1"/>
    <col min="10459" max="10459" width="3.7109375" customWidth="1"/>
    <col min="10460" max="10460" width="27.85546875" customWidth="1"/>
    <col min="10461" max="10461" width="3.7109375" customWidth="1"/>
    <col min="10462" max="10501" width="0" hidden="1" customWidth="1"/>
    <col min="10502" max="10502" width="10.28515625" customWidth="1"/>
    <col min="10504" max="10504" width="12.5703125" customWidth="1"/>
    <col min="10508" max="10508" width="10.7109375" customWidth="1"/>
    <col min="10715" max="10715" width="3.7109375" customWidth="1"/>
    <col min="10716" max="10716" width="27.85546875" customWidth="1"/>
    <col min="10717" max="10717" width="3.7109375" customWidth="1"/>
    <col min="10718" max="10757" width="0" hidden="1" customWidth="1"/>
    <col min="10758" max="10758" width="10.28515625" customWidth="1"/>
    <col min="10760" max="10760" width="12.5703125" customWidth="1"/>
    <col min="10764" max="10764" width="10.7109375" customWidth="1"/>
    <col min="10971" max="10971" width="3.7109375" customWidth="1"/>
    <col min="10972" max="10972" width="27.85546875" customWidth="1"/>
    <col min="10973" max="10973" width="3.7109375" customWidth="1"/>
    <col min="10974" max="11013" width="0" hidden="1" customWidth="1"/>
    <col min="11014" max="11014" width="10.28515625" customWidth="1"/>
    <col min="11016" max="11016" width="12.5703125" customWidth="1"/>
    <col min="11020" max="11020" width="10.7109375" customWidth="1"/>
    <col min="11227" max="11227" width="3.7109375" customWidth="1"/>
    <col min="11228" max="11228" width="27.85546875" customWidth="1"/>
    <col min="11229" max="11229" width="3.7109375" customWidth="1"/>
    <col min="11230" max="11269" width="0" hidden="1" customWidth="1"/>
    <col min="11270" max="11270" width="10.28515625" customWidth="1"/>
    <col min="11272" max="11272" width="12.5703125" customWidth="1"/>
    <col min="11276" max="11276" width="10.7109375" customWidth="1"/>
    <col min="11483" max="11483" width="3.7109375" customWidth="1"/>
    <col min="11484" max="11484" width="27.85546875" customWidth="1"/>
    <col min="11485" max="11485" width="3.7109375" customWidth="1"/>
    <col min="11486" max="11525" width="0" hidden="1" customWidth="1"/>
    <col min="11526" max="11526" width="10.28515625" customWidth="1"/>
    <col min="11528" max="11528" width="12.5703125" customWidth="1"/>
    <col min="11532" max="11532" width="10.7109375" customWidth="1"/>
    <col min="11739" max="11739" width="3.7109375" customWidth="1"/>
    <col min="11740" max="11740" width="27.85546875" customWidth="1"/>
    <col min="11741" max="11741" width="3.7109375" customWidth="1"/>
    <col min="11742" max="11781" width="0" hidden="1" customWidth="1"/>
    <col min="11782" max="11782" width="10.28515625" customWidth="1"/>
    <col min="11784" max="11784" width="12.5703125" customWidth="1"/>
    <col min="11788" max="11788" width="10.7109375" customWidth="1"/>
    <col min="11995" max="11995" width="3.7109375" customWidth="1"/>
    <col min="11996" max="11996" width="27.85546875" customWidth="1"/>
    <col min="11997" max="11997" width="3.7109375" customWidth="1"/>
    <col min="11998" max="12037" width="0" hidden="1" customWidth="1"/>
    <col min="12038" max="12038" width="10.28515625" customWidth="1"/>
    <col min="12040" max="12040" width="12.5703125" customWidth="1"/>
    <col min="12044" max="12044" width="10.7109375" customWidth="1"/>
    <col min="12251" max="12251" width="3.7109375" customWidth="1"/>
    <col min="12252" max="12252" width="27.85546875" customWidth="1"/>
    <col min="12253" max="12253" width="3.7109375" customWidth="1"/>
    <col min="12254" max="12293" width="0" hidden="1" customWidth="1"/>
    <col min="12294" max="12294" width="10.28515625" customWidth="1"/>
    <col min="12296" max="12296" width="12.5703125" customWidth="1"/>
    <col min="12300" max="12300" width="10.7109375" customWidth="1"/>
    <col min="12507" max="12507" width="3.7109375" customWidth="1"/>
    <col min="12508" max="12508" width="27.85546875" customWidth="1"/>
    <col min="12509" max="12509" width="3.7109375" customWidth="1"/>
    <col min="12510" max="12549" width="0" hidden="1" customWidth="1"/>
    <col min="12550" max="12550" width="10.28515625" customWidth="1"/>
    <col min="12552" max="12552" width="12.5703125" customWidth="1"/>
    <col min="12556" max="12556" width="10.7109375" customWidth="1"/>
    <col min="12763" max="12763" width="3.7109375" customWidth="1"/>
    <col min="12764" max="12764" width="27.85546875" customWidth="1"/>
    <col min="12765" max="12765" width="3.7109375" customWidth="1"/>
    <col min="12766" max="12805" width="0" hidden="1" customWidth="1"/>
    <col min="12806" max="12806" width="10.28515625" customWidth="1"/>
    <col min="12808" max="12808" width="12.5703125" customWidth="1"/>
    <col min="12812" max="12812" width="10.7109375" customWidth="1"/>
    <col min="13019" max="13019" width="3.7109375" customWidth="1"/>
    <col min="13020" max="13020" width="27.85546875" customWidth="1"/>
    <col min="13021" max="13021" width="3.7109375" customWidth="1"/>
    <col min="13022" max="13061" width="0" hidden="1" customWidth="1"/>
    <col min="13062" max="13062" width="10.28515625" customWidth="1"/>
    <col min="13064" max="13064" width="12.5703125" customWidth="1"/>
    <col min="13068" max="13068" width="10.7109375" customWidth="1"/>
    <col min="13275" max="13275" width="3.7109375" customWidth="1"/>
    <col min="13276" max="13276" width="27.85546875" customWidth="1"/>
    <col min="13277" max="13277" width="3.7109375" customWidth="1"/>
    <col min="13278" max="13317" width="0" hidden="1" customWidth="1"/>
    <col min="13318" max="13318" width="10.28515625" customWidth="1"/>
    <col min="13320" max="13320" width="12.5703125" customWidth="1"/>
    <col min="13324" max="13324" width="10.7109375" customWidth="1"/>
    <col min="13531" max="13531" width="3.7109375" customWidth="1"/>
    <col min="13532" max="13532" width="27.85546875" customWidth="1"/>
    <col min="13533" max="13533" width="3.7109375" customWidth="1"/>
    <col min="13534" max="13573" width="0" hidden="1" customWidth="1"/>
    <col min="13574" max="13574" width="10.28515625" customWidth="1"/>
    <col min="13576" max="13576" width="12.5703125" customWidth="1"/>
    <col min="13580" max="13580" width="10.7109375" customWidth="1"/>
    <col min="13787" max="13787" width="3.7109375" customWidth="1"/>
    <col min="13788" max="13788" width="27.85546875" customWidth="1"/>
    <col min="13789" max="13789" width="3.7109375" customWidth="1"/>
    <col min="13790" max="13829" width="0" hidden="1" customWidth="1"/>
    <col min="13830" max="13830" width="10.28515625" customWidth="1"/>
    <col min="13832" max="13832" width="12.5703125" customWidth="1"/>
    <col min="13836" max="13836" width="10.7109375" customWidth="1"/>
    <col min="14043" max="14043" width="3.7109375" customWidth="1"/>
    <col min="14044" max="14044" width="27.85546875" customWidth="1"/>
    <col min="14045" max="14045" width="3.7109375" customWidth="1"/>
    <col min="14046" max="14085" width="0" hidden="1" customWidth="1"/>
    <col min="14086" max="14086" width="10.28515625" customWidth="1"/>
    <col min="14088" max="14088" width="12.5703125" customWidth="1"/>
    <col min="14092" max="14092" width="10.7109375" customWidth="1"/>
    <col min="14299" max="14299" width="3.7109375" customWidth="1"/>
    <col min="14300" max="14300" width="27.85546875" customWidth="1"/>
    <col min="14301" max="14301" width="3.7109375" customWidth="1"/>
    <col min="14302" max="14341" width="0" hidden="1" customWidth="1"/>
    <col min="14342" max="14342" width="10.28515625" customWidth="1"/>
    <col min="14344" max="14344" width="12.5703125" customWidth="1"/>
    <col min="14348" max="14348" width="10.7109375" customWidth="1"/>
    <col min="14555" max="14555" width="3.7109375" customWidth="1"/>
    <col min="14556" max="14556" width="27.85546875" customWidth="1"/>
    <col min="14557" max="14557" width="3.7109375" customWidth="1"/>
    <col min="14558" max="14597" width="0" hidden="1" customWidth="1"/>
    <col min="14598" max="14598" width="10.28515625" customWidth="1"/>
    <col min="14600" max="14600" width="12.5703125" customWidth="1"/>
    <col min="14604" max="14604" width="10.7109375" customWidth="1"/>
    <col min="14811" max="14811" width="3.7109375" customWidth="1"/>
    <col min="14812" max="14812" width="27.85546875" customWidth="1"/>
    <col min="14813" max="14813" width="3.7109375" customWidth="1"/>
    <col min="14814" max="14853" width="0" hidden="1" customWidth="1"/>
    <col min="14854" max="14854" width="10.28515625" customWidth="1"/>
    <col min="14856" max="14856" width="12.5703125" customWidth="1"/>
    <col min="14860" max="14860" width="10.7109375" customWidth="1"/>
    <col min="15067" max="15067" width="3.7109375" customWidth="1"/>
    <col min="15068" max="15068" width="27.85546875" customWidth="1"/>
    <col min="15069" max="15069" width="3.7109375" customWidth="1"/>
    <col min="15070" max="15109" width="0" hidden="1" customWidth="1"/>
    <col min="15110" max="15110" width="10.28515625" customWidth="1"/>
    <col min="15112" max="15112" width="12.5703125" customWidth="1"/>
    <col min="15116" max="15116" width="10.7109375" customWidth="1"/>
    <col min="15323" max="15323" width="3.7109375" customWidth="1"/>
    <col min="15324" max="15324" width="27.85546875" customWidth="1"/>
    <col min="15325" max="15325" width="3.7109375" customWidth="1"/>
    <col min="15326" max="15365" width="0" hidden="1" customWidth="1"/>
    <col min="15366" max="15366" width="10.28515625" customWidth="1"/>
    <col min="15368" max="15368" width="12.5703125" customWidth="1"/>
    <col min="15372" max="15372" width="10.7109375" customWidth="1"/>
    <col min="15579" max="15579" width="3.7109375" customWidth="1"/>
    <col min="15580" max="15580" width="27.85546875" customWidth="1"/>
    <col min="15581" max="15581" width="3.7109375" customWidth="1"/>
    <col min="15582" max="15621" width="0" hidden="1" customWidth="1"/>
    <col min="15622" max="15622" width="10.28515625" customWidth="1"/>
    <col min="15624" max="15624" width="12.5703125" customWidth="1"/>
    <col min="15628" max="15628" width="10.7109375" customWidth="1"/>
    <col min="15835" max="15835" width="3.7109375" customWidth="1"/>
    <col min="15836" max="15836" width="27.85546875" customWidth="1"/>
    <col min="15837" max="15837" width="3.7109375" customWidth="1"/>
    <col min="15838" max="15877" width="0" hidden="1" customWidth="1"/>
    <col min="15878" max="15878" width="10.28515625" customWidth="1"/>
    <col min="15880" max="15880" width="12.5703125" customWidth="1"/>
    <col min="15884" max="15884" width="10.7109375" customWidth="1"/>
    <col min="16091" max="16091" width="3.7109375" customWidth="1"/>
    <col min="16092" max="16092" width="27.85546875" customWidth="1"/>
    <col min="16093" max="16093" width="3.7109375" customWidth="1"/>
    <col min="16094" max="16133" width="0" hidden="1" customWidth="1"/>
    <col min="16134" max="16134" width="10.28515625" customWidth="1"/>
    <col min="16136" max="16136" width="12.5703125" customWidth="1"/>
    <col min="16140" max="16140" width="10.7109375" customWidth="1"/>
  </cols>
  <sheetData>
    <row r="1" spans="1:14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4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4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1:14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</row>
    <row r="5" spans="1:14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</row>
    <row r="6" spans="1:14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</row>
    <row r="7" spans="1:14" ht="38.25" x14ac:dyDescent="0.25">
      <c r="A7" s="1" t="s">
        <v>1</v>
      </c>
      <c r="B7" s="2" t="s">
        <v>2</v>
      </c>
      <c r="C7" s="3" t="s">
        <v>3</v>
      </c>
      <c r="D7" s="133"/>
      <c r="E7" s="133"/>
      <c r="F7" s="133"/>
      <c r="G7" s="133"/>
      <c r="H7" s="133"/>
      <c r="I7" s="133"/>
      <c r="J7" s="133"/>
      <c r="K7" s="133"/>
      <c r="L7" s="133"/>
      <c r="M7" s="133"/>
    </row>
    <row r="8" spans="1:14" ht="15" customHeight="1" x14ac:dyDescent="0.25">
      <c r="A8" s="1"/>
      <c r="B8" s="2"/>
      <c r="C8" s="3"/>
      <c r="D8" s="146"/>
      <c r="E8" s="146"/>
      <c r="F8" s="146"/>
      <c r="G8" s="146"/>
      <c r="H8" s="146"/>
      <c r="I8" s="146"/>
      <c r="J8" s="146"/>
      <c r="K8" s="146"/>
      <c r="L8" s="132"/>
      <c r="M8" s="126" t="s">
        <v>114</v>
      </c>
      <c r="N8" s="137" t="s">
        <v>169</v>
      </c>
    </row>
    <row r="9" spans="1:14" s="7" customFormat="1" ht="33.75" customHeight="1" x14ac:dyDescent="0.25">
      <c r="A9" s="4"/>
      <c r="B9" s="5" t="s">
        <v>7</v>
      </c>
      <c r="C9" s="6"/>
      <c r="D9" s="134" t="s">
        <v>149</v>
      </c>
      <c r="E9" s="135"/>
      <c r="F9" s="134" t="s">
        <v>150</v>
      </c>
      <c r="G9" s="135"/>
      <c r="H9" s="52" t="s">
        <v>139</v>
      </c>
      <c r="I9" s="134" t="s">
        <v>117</v>
      </c>
      <c r="J9" s="135"/>
      <c r="K9" s="136" t="s">
        <v>118</v>
      </c>
      <c r="L9" s="136"/>
      <c r="M9" s="127"/>
      <c r="N9" s="137"/>
    </row>
    <row r="10" spans="1:14" s="12" customFormat="1" x14ac:dyDescent="0.25">
      <c r="A10" s="8"/>
      <c r="B10" s="9" t="s">
        <v>12</v>
      </c>
      <c r="C10" s="10"/>
      <c r="D10" s="11" t="s">
        <v>155</v>
      </c>
      <c r="E10" s="11" t="s">
        <v>156</v>
      </c>
      <c r="F10" s="11" t="s">
        <v>155</v>
      </c>
      <c r="G10" s="11" t="s">
        <v>156</v>
      </c>
      <c r="H10" s="121" t="s">
        <v>186</v>
      </c>
      <c r="I10" s="11" t="s">
        <v>155</v>
      </c>
      <c r="J10" s="11" t="s">
        <v>156</v>
      </c>
      <c r="K10" s="11" t="s">
        <v>155</v>
      </c>
      <c r="L10" s="11" t="s">
        <v>156</v>
      </c>
      <c r="M10" s="53">
        <v>1</v>
      </c>
      <c r="N10" s="86">
        <v>1</v>
      </c>
    </row>
    <row r="11" spans="1:14" s="18" customFormat="1" ht="11.25" x14ac:dyDescent="0.2">
      <c r="A11" s="13"/>
      <c r="B11" s="14" t="s">
        <v>13</v>
      </c>
      <c r="C11" s="15"/>
      <c r="D11" s="16" t="s">
        <v>119</v>
      </c>
      <c r="E11" s="16" t="s">
        <v>15</v>
      </c>
      <c r="F11" s="16" t="s">
        <v>151</v>
      </c>
      <c r="G11" s="16" t="s">
        <v>181</v>
      </c>
      <c r="H11" s="16" t="s">
        <v>140</v>
      </c>
      <c r="I11" s="16" t="s">
        <v>121</v>
      </c>
      <c r="J11" s="16" t="s">
        <v>121</v>
      </c>
      <c r="K11" s="16" t="s">
        <v>17</v>
      </c>
      <c r="L11" s="16" t="s">
        <v>17</v>
      </c>
      <c r="M11" s="17"/>
      <c r="N11" s="84"/>
    </row>
    <row r="12" spans="1:14" x14ac:dyDescent="0.25">
      <c r="A12" s="8"/>
      <c r="B12" s="19" t="s">
        <v>19</v>
      </c>
      <c r="C12" s="20"/>
      <c r="D12" s="22"/>
      <c r="E12" s="22"/>
      <c r="F12" s="22"/>
      <c r="G12" s="22"/>
      <c r="H12" s="23"/>
      <c r="I12" s="22"/>
      <c r="J12" s="22"/>
      <c r="K12" s="22"/>
      <c r="L12" s="22"/>
      <c r="M12" s="24"/>
      <c r="N12" s="25"/>
    </row>
    <row r="13" spans="1:14" x14ac:dyDescent="0.25">
      <c r="A13" s="26">
        <v>1</v>
      </c>
      <c r="B13" s="27" t="s">
        <v>20</v>
      </c>
      <c r="C13" s="28" t="s">
        <v>21</v>
      </c>
      <c r="D13" s="29"/>
      <c r="E13" s="29"/>
      <c r="F13" s="29"/>
      <c r="G13" s="29"/>
      <c r="H13" s="30"/>
      <c r="I13" s="29"/>
      <c r="J13" s="29"/>
      <c r="K13" s="29"/>
      <c r="L13" s="29"/>
      <c r="M13" s="31">
        <f>(D13+F13+H13+I13+K13)*$M$10</f>
        <v>0</v>
      </c>
      <c r="N13" s="97">
        <f>(E13+G13+H13+J13+L13)*$N$10</f>
        <v>0</v>
      </c>
    </row>
    <row r="14" spans="1:14" x14ac:dyDescent="0.25">
      <c r="A14" s="26">
        <v>2</v>
      </c>
      <c r="B14" s="32" t="s">
        <v>22</v>
      </c>
      <c r="C14" s="33" t="s">
        <v>21</v>
      </c>
      <c r="D14" s="29"/>
      <c r="E14" s="29"/>
      <c r="F14" s="29"/>
      <c r="G14" s="29"/>
      <c r="H14" s="30"/>
      <c r="I14" s="29"/>
      <c r="J14" s="29"/>
      <c r="K14" s="29">
        <v>0.03</v>
      </c>
      <c r="L14" s="29">
        <v>0.03</v>
      </c>
      <c r="M14" s="31">
        <f t="shared" ref="M14:M77" si="0">(D14+F14+H14+I14+K14)*$M$10</f>
        <v>0.03</v>
      </c>
      <c r="N14" s="97">
        <f t="shared" ref="N14:N77" si="1">(E14+G14+H14+J14+L14)*$N$10</f>
        <v>0.03</v>
      </c>
    </row>
    <row r="15" spans="1:14" x14ac:dyDescent="0.25">
      <c r="A15" s="26">
        <v>3</v>
      </c>
      <c r="B15" s="27" t="s">
        <v>23</v>
      </c>
      <c r="C15" s="28" t="s">
        <v>21</v>
      </c>
      <c r="D15" s="29"/>
      <c r="E15" s="29"/>
      <c r="F15" s="29"/>
      <c r="G15" s="29"/>
      <c r="H15" s="30"/>
      <c r="I15" s="29">
        <v>0.02</v>
      </c>
      <c r="J15" s="29">
        <v>0.02</v>
      </c>
      <c r="K15" s="29"/>
      <c r="L15" s="29"/>
      <c r="M15" s="31">
        <f t="shared" si="0"/>
        <v>0.02</v>
      </c>
      <c r="N15" s="97">
        <f t="shared" si="1"/>
        <v>0.02</v>
      </c>
    </row>
    <row r="16" spans="1:14" x14ac:dyDescent="0.25">
      <c r="A16" s="26">
        <v>4</v>
      </c>
      <c r="B16" s="27" t="s">
        <v>24</v>
      </c>
      <c r="C16" s="28" t="s">
        <v>21</v>
      </c>
      <c r="D16" s="29"/>
      <c r="E16" s="29"/>
      <c r="F16" s="29">
        <v>3.0000000000000001E-3</v>
      </c>
      <c r="G16" s="35">
        <f>F16*250/180</f>
        <v>4.1666666666666666E-3</v>
      </c>
      <c r="H16" s="30"/>
      <c r="I16" s="29"/>
      <c r="J16" s="29"/>
      <c r="K16" s="29"/>
      <c r="L16" s="29"/>
      <c r="M16" s="31">
        <f t="shared" si="0"/>
        <v>3.0000000000000001E-3</v>
      </c>
      <c r="N16" s="97">
        <f t="shared" si="1"/>
        <v>4.1666666666666666E-3</v>
      </c>
    </row>
    <row r="17" spans="1:14" x14ac:dyDescent="0.25">
      <c r="A17" s="8"/>
      <c r="B17" s="19" t="s">
        <v>25</v>
      </c>
      <c r="C17" s="20"/>
      <c r="D17" s="22"/>
      <c r="E17" s="22"/>
      <c r="F17" s="22"/>
      <c r="G17" s="22"/>
      <c r="H17" s="30"/>
      <c r="I17" s="22"/>
      <c r="J17" s="22"/>
      <c r="K17" s="22"/>
      <c r="L17" s="22"/>
      <c r="M17" s="31">
        <f t="shared" si="0"/>
        <v>0</v>
      </c>
      <c r="N17" s="97">
        <f t="shared" si="1"/>
        <v>0</v>
      </c>
    </row>
    <row r="18" spans="1:14" x14ac:dyDescent="0.25">
      <c r="A18" s="26">
        <v>5</v>
      </c>
      <c r="B18" s="32" t="s">
        <v>26</v>
      </c>
      <c r="C18" s="33" t="s">
        <v>21</v>
      </c>
      <c r="D18" s="29"/>
      <c r="E18" s="29"/>
      <c r="F18" s="29">
        <f>0.0626</f>
        <v>6.2600000000000003E-2</v>
      </c>
      <c r="G18" s="35">
        <v>8.3500000000000005E-2</v>
      </c>
      <c r="H18" s="30"/>
      <c r="I18" s="29"/>
      <c r="J18" s="29"/>
      <c r="K18" s="29"/>
      <c r="L18" s="29"/>
      <c r="M18" s="31">
        <f t="shared" si="0"/>
        <v>6.2600000000000003E-2</v>
      </c>
      <c r="N18" s="97">
        <f t="shared" si="1"/>
        <v>8.3500000000000005E-2</v>
      </c>
    </row>
    <row r="19" spans="1:14" x14ac:dyDescent="0.25">
      <c r="A19" s="26">
        <v>6</v>
      </c>
      <c r="B19" s="27" t="s">
        <v>27</v>
      </c>
      <c r="C19" s="28" t="s">
        <v>21</v>
      </c>
      <c r="D19" s="29"/>
      <c r="E19" s="29"/>
      <c r="F19" s="29"/>
      <c r="G19" s="29"/>
      <c r="H19" s="30"/>
      <c r="I19" s="29"/>
      <c r="J19" s="29"/>
      <c r="K19" s="29"/>
      <c r="L19" s="29"/>
      <c r="M19" s="31">
        <f t="shared" si="0"/>
        <v>0</v>
      </c>
      <c r="N19" s="97">
        <f t="shared" si="1"/>
        <v>0</v>
      </c>
    </row>
    <row r="20" spans="1:14" x14ac:dyDescent="0.25">
      <c r="A20" s="26">
        <v>7</v>
      </c>
      <c r="B20" s="27" t="s">
        <v>28</v>
      </c>
      <c r="C20" s="28" t="s">
        <v>21</v>
      </c>
      <c r="D20" s="29"/>
      <c r="E20" s="29"/>
      <c r="F20" s="29"/>
      <c r="G20" s="29"/>
      <c r="H20" s="30"/>
      <c r="I20" s="29"/>
      <c r="J20" s="29"/>
      <c r="K20" s="29"/>
      <c r="L20" s="29"/>
      <c r="M20" s="31">
        <f t="shared" si="0"/>
        <v>0</v>
      </c>
      <c r="N20" s="97">
        <f t="shared" si="1"/>
        <v>0</v>
      </c>
    </row>
    <row r="21" spans="1:14" x14ac:dyDescent="0.25">
      <c r="A21" s="26">
        <v>8</v>
      </c>
      <c r="B21" s="32" t="s">
        <v>29</v>
      </c>
      <c r="C21" s="33" t="s">
        <v>21</v>
      </c>
      <c r="D21" s="29"/>
      <c r="E21" s="29"/>
      <c r="F21" s="29"/>
      <c r="G21" s="29"/>
      <c r="H21" s="30"/>
      <c r="I21" s="29"/>
      <c r="J21" s="29"/>
      <c r="K21" s="29"/>
      <c r="L21" s="29"/>
      <c r="M21" s="31">
        <f t="shared" si="0"/>
        <v>0</v>
      </c>
      <c r="N21" s="97">
        <f t="shared" si="1"/>
        <v>0</v>
      </c>
    </row>
    <row r="22" spans="1:14" x14ac:dyDescent="0.25">
      <c r="A22" s="26">
        <v>9</v>
      </c>
      <c r="B22" s="27" t="s">
        <v>30</v>
      </c>
      <c r="C22" s="28" t="s">
        <v>21</v>
      </c>
      <c r="D22" s="29"/>
      <c r="E22" s="29"/>
      <c r="F22" s="29"/>
      <c r="G22" s="29"/>
      <c r="H22" s="30"/>
      <c r="I22" s="29"/>
      <c r="J22" s="29"/>
      <c r="K22" s="29"/>
      <c r="L22" s="29"/>
      <c r="M22" s="31">
        <f t="shared" si="0"/>
        <v>0</v>
      </c>
      <c r="N22" s="97">
        <f t="shared" si="1"/>
        <v>0</v>
      </c>
    </row>
    <row r="23" spans="1:14" x14ac:dyDescent="0.25">
      <c r="A23" s="26">
        <v>10</v>
      </c>
      <c r="B23" s="36" t="s">
        <v>31</v>
      </c>
      <c r="C23" s="37" t="s">
        <v>21</v>
      </c>
      <c r="D23" s="29"/>
      <c r="E23" s="29"/>
      <c r="F23" s="29"/>
      <c r="G23" s="29"/>
      <c r="H23" s="30"/>
      <c r="I23" s="29"/>
      <c r="J23" s="29"/>
      <c r="K23" s="29"/>
      <c r="L23" s="29"/>
      <c r="M23" s="31">
        <f t="shared" si="0"/>
        <v>0</v>
      </c>
      <c r="N23" s="97">
        <f t="shared" si="1"/>
        <v>0</v>
      </c>
    </row>
    <row r="24" spans="1:14" ht="21" x14ac:dyDescent="0.25">
      <c r="A24" s="26">
        <v>11</v>
      </c>
      <c r="B24" s="54" t="s">
        <v>158</v>
      </c>
      <c r="C24" s="37" t="s">
        <v>105</v>
      </c>
      <c r="D24" s="29"/>
      <c r="E24" s="29"/>
      <c r="F24" s="29"/>
      <c r="G24" s="29"/>
      <c r="H24" s="30"/>
      <c r="I24" s="29"/>
      <c r="J24" s="29"/>
      <c r="K24" s="29"/>
      <c r="L24" s="29"/>
      <c r="M24" s="31">
        <f t="shared" si="0"/>
        <v>0</v>
      </c>
      <c r="N24" s="97">
        <f t="shared" si="1"/>
        <v>0</v>
      </c>
    </row>
    <row r="25" spans="1:14" ht="21" x14ac:dyDescent="0.25">
      <c r="A25" s="26">
        <v>12</v>
      </c>
      <c r="B25" s="54" t="s">
        <v>159</v>
      </c>
      <c r="C25" s="37" t="s">
        <v>105</v>
      </c>
      <c r="D25" s="29"/>
      <c r="E25" s="29"/>
      <c r="F25" s="29"/>
      <c r="G25" s="29"/>
      <c r="H25" s="30"/>
      <c r="I25" s="29"/>
      <c r="J25" s="29"/>
      <c r="K25" s="29"/>
      <c r="L25" s="29"/>
      <c r="M25" s="31">
        <f t="shared" si="0"/>
        <v>0</v>
      </c>
      <c r="N25" s="97">
        <f t="shared" si="1"/>
        <v>0</v>
      </c>
    </row>
    <row r="26" spans="1:14" x14ac:dyDescent="0.25">
      <c r="A26" s="26">
        <v>13</v>
      </c>
      <c r="B26" s="54" t="s">
        <v>161</v>
      </c>
      <c r="C26" s="37" t="s">
        <v>105</v>
      </c>
      <c r="D26" s="29"/>
      <c r="E26" s="29"/>
      <c r="F26" s="29"/>
      <c r="G26" s="29"/>
      <c r="H26" s="30"/>
      <c r="I26" s="29"/>
      <c r="J26" s="29"/>
      <c r="K26" s="29"/>
      <c r="L26" s="29"/>
      <c r="M26" s="31">
        <f t="shared" si="0"/>
        <v>0</v>
      </c>
      <c r="N26" s="97">
        <f t="shared" si="1"/>
        <v>0</v>
      </c>
    </row>
    <row r="27" spans="1:14" ht="21" x14ac:dyDescent="0.25">
      <c r="A27" s="26">
        <v>14</v>
      </c>
      <c r="B27" s="54" t="s">
        <v>160</v>
      </c>
      <c r="C27" s="37" t="s">
        <v>105</v>
      </c>
      <c r="D27" s="29"/>
      <c r="E27" s="29"/>
      <c r="F27" s="29"/>
      <c r="G27" s="29"/>
      <c r="H27" s="30"/>
      <c r="I27" s="29"/>
      <c r="J27" s="29"/>
      <c r="K27" s="29"/>
      <c r="L27" s="29"/>
      <c r="M27" s="31">
        <f t="shared" si="0"/>
        <v>0</v>
      </c>
      <c r="N27" s="97">
        <f t="shared" si="1"/>
        <v>0</v>
      </c>
    </row>
    <row r="28" spans="1:14" x14ac:dyDescent="0.25">
      <c r="A28" s="26">
        <v>15</v>
      </c>
      <c r="B28" s="54" t="s">
        <v>122</v>
      </c>
      <c r="C28" s="37" t="s">
        <v>21</v>
      </c>
      <c r="D28" s="29"/>
      <c r="E28" s="29"/>
      <c r="F28" s="29"/>
      <c r="G28" s="29"/>
      <c r="H28" s="30"/>
      <c r="I28" s="29"/>
      <c r="J28" s="29"/>
      <c r="K28" s="29"/>
      <c r="L28" s="29"/>
      <c r="M28" s="31">
        <f t="shared" si="0"/>
        <v>0</v>
      </c>
      <c r="N28" s="97">
        <f t="shared" si="1"/>
        <v>0</v>
      </c>
    </row>
    <row r="29" spans="1:14" x14ac:dyDescent="0.25">
      <c r="A29" s="8"/>
      <c r="B29" s="19" t="s">
        <v>32</v>
      </c>
      <c r="C29" s="20"/>
      <c r="D29" s="29"/>
      <c r="E29" s="29"/>
      <c r="F29" s="29"/>
      <c r="G29" s="29"/>
      <c r="H29" s="30"/>
      <c r="I29" s="29"/>
      <c r="J29" s="29"/>
      <c r="K29" s="29"/>
      <c r="L29" s="29"/>
      <c r="M29" s="31">
        <f t="shared" si="0"/>
        <v>0</v>
      </c>
      <c r="N29" s="97">
        <f t="shared" si="1"/>
        <v>0</v>
      </c>
    </row>
    <row r="30" spans="1:14" x14ac:dyDescent="0.25">
      <c r="A30" s="26">
        <v>16</v>
      </c>
      <c r="B30" s="32" t="s">
        <v>33</v>
      </c>
      <c r="C30" s="33" t="s">
        <v>21</v>
      </c>
      <c r="D30" s="29"/>
      <c r="E30" s="29"/>
      <c r="F30" s="29"/>
      <c r="G30" s="29"/>
      <c r="H30" s="30"/>
      <c r="I30" s="29"/>
      <c r="J30" s="29"/>
      <c r="K30" s="29"/>
      <c r="L30" s="29"/>
      <c r="M30" s="31">
        <f t="shared" si="0"/>
        <v>0</v>
      </c>
      <c r="N30" s="97">
        <f t="shared" si="1"/>
        <v>0</v>
      </c>
    </row>
    <row r="31" spans="1:14" x14ac:dyDescent="0.25">
      <c r="A31" s="26">
        <v>17</v>
      </c>
      <c r="B31" s="32" t="s">
        <v>34</v>
      </c>
      <c r="C31" s="33" t="s">
        <v>21</v>
      </c>
      <c r="D31" s="29"/>
      <c r="E31" s="29"/>
      <c r="F31" s="29"/>
      <c r="G31" s="29"/>
      <c r="H31" s="30"/>
      <c r="I31" s="29"/>
      <c r="J31" s="29"/>
      <c r="K31" s="29"/>
      <c r="L31" s="29"/>
      <c r="M31" s="31">
        <f t="shared" si="0"/>
        <v>0</v>
      </c>
      <c r="N31" s="97">
        <f t="shared" si="1"/>
        <v>0</v>
      </c>
    </row>
    <row r="32" spans="1:14" x14ac:dyDescent="0.25">
      <c r="A32" s="26">
        <v>18</v>
      </c>
      <c r="B32" s="55" t="s">
        <v>162</v>
      </c>
      <c r="C32" s="56" t="s">
        <v>105</v>
      </c>
      <c r="D32" s="29"/>
      <c r="E32" s="29"/>
      <c r="F32" s="29"/>
      <c r="G32" s="29"/>
      <c r="H32" s="30"/>
      <c r="I32" s="29"/>
      <c r="J32" s="29"/>
      <c r="K32" s="29"/>
      <c r="L32" s="29"/>
      <c r="M32" s="31">
        <f t="shared" si="0"/>
        <v>0</v>
      </c>
      <c r="N32" s="97">
        <f t="shared" si="1"/>
        <v>0</v>
      </c>
    </row>
    <row r="33" spans="1:14" x14ac:dyDescent="0.25">
      <c r="A33" s="26">
        <v>19</v>
      </c>
      <c r="B33" s="55" t="s">
        <v>163</v>
      </c>
      <c r="C33" s="56" t="s">
        <v>105</v>
      </c>
      <c r="D33" s="29"/>
      <c r="E33" s="29"/>
      <c r="F33" s="29"/>
      <c r="G33" s="29"/>
      <c r="H33" s="30"/>
      <c r="I33" s="29"/>
      <c r="J33" s="29"/>
      <c r="K33" s="29"/>
      <c r="L33" s="29"/>
      <c r="M33" s="31">
        <f t="shared" si="0"/>
        <v>0</v>
      </c>
      <c r="N33" s="97">
        <f t="shared" si="1"/>
        <v>0</v>
      </c>
    </row>
    <row r="34" spans="1:14" x14ac:dyDescent="0.25">
      <c r="A34" s="8"/>
      <c r="B34" s="19" t="s">
        <v>35</v>
      </c>
      <c r="C34" s="20"/>
      <c r="D34" s="22"/>
      <c r="E34" s="22"/>
      <c r="F34" s="22"/>
      <c r="G34" s="22"/>
      <c r="H34" s="30"/>
      <c r="I34" s="22"/>
      <c r="J34" s="22"/>
      <c r="K34" s="22"/>
      <c r="L34" s="22"/>
      <c r="M34" s="31">
        <f t="shared" si="0"/>
        <v>0</v>
      </c>
      <c r="N34" s="97">
        <f t="shared" si="1"/>
        <v>0</v>
      </c>
    </row>
    <row r="35" spans="1:14" x14ac:dyDescent="0.25">
      <c r="A35" s="26">
        <v>20</v>
      </c>
      <c r="B35" s="27" t="s">
        <v>36</v>
      </c>
      <c r="C35" s="28" t="s">
        <v>21</v>
      </c>
      <c r="D35" s="29"/>
      <c r="E35" s="29"/>
      <c r="F35" s="29"/>
      <c r="G35" s="29"/>
      <c r="H35" s="30"/>
      <c r="I35" s="29"/>
      <c r="J35" s="29"/>
      <c r="K35" s="29"/>
      <c r="L35" s="29"/>
      <c r="M35" s="31">
        <f t="shared" si="0"/>
        <v>0</v>
      </c>
      <c r="N35" s="97">
        <f t="shared" si="1"/>
        <v>0</v>
      </c>
    </row>
    <row r="36" spans="1:14" x14ac:dyDescent="0.25">
      <c r="A36" s="26">
        <v>21</v>
      </c>
      <c r="B36" s="32" t="s">
        <v>37</v>
      </c>
      <c r="C36" s="33" t="s">
        <v>21</v>
      </c>
      <c r="D36" s="29"/>
      <c r="E36" s="29"/>
      <c r="F36" s="29"/>
      <c r="G36" s="29"/>
      <c r="H36" s="30"/>
      <c r="I36" s="29"/>
      <c r="J36" s="29"/>
      <c r="K36" s="29"/>
      <c r="L36" s="29"/>
      <c r="M36" s="31">
        <f t="shared" si="0"/>
        <v>0</v>
      </c>
      <c r="N36" s="97">
        <f t="shared" si="1"/>
        <v>0</v>
      </c>
    </row>
    <row r="37" spans="1:14" x14ac:dyDescent="0.25">
      <c r="A37" s="26">
        <v>22</v>
      </c>
      <c r="B37" s="32" t="s">
        <v>38</v>
      </c>
      <c r="C37" s="33" t="s">
        <v>21</v>
      </c>
      <c r="D37" s="29"/>
      <c r="E37" s="29"/>
      <c r="F37" s="29"/>
      <c r="G37" s="29"/>
      <c r="H37" s="30"/>
      <c r="I37" s="29"/>
      <c r="J37" s="29"/>
      <c r="K37" s="29"/>
      <c r="L37" s="29"/>
      <c r="M37" s="31">
        <f t="shared" si="0"/>
        <v>0</v>
      </c>
      <c r="N37" s="97">
        <f t="shared" si="1"/>
        <v>0</v>
      </c>
    </row>
    <row r="38" spans="1:14" x14ac:dyDescent="0.25">
      <c r="A38" s="26">
        <v>23</v>
      </c>
      <c r="B38" s="32" t="s">
        <v>39</v>
      </c>
      <c r="C38" s="33" t="s">
        <v>21</v>
      </c>
      <c r="D38" s="29"/>
      <c r="E38" s="29"/>
      <c r="F38" s="29"/>
      <c r="G38" s="29"/>
      <c r="H38" s="30"/>
      <c r="I38" s="29"/>
      <c r="J38" s="29"/>
      <c r="K38" s="29"/>
      <c r="L38" s="29"/>
      <c r="M38" s="31">
        <f t="shared" si="0"/>
        <v>0</v>
      </c>
      <c r="N38" s="97">
        <f t="shared" si="1"/>
        <v>0</v>
      </c>
    </row>
    <row r="39" spans="1:14" x14ac:dyDescent="0.25">
      <c r="A39" s="26">
        <v>24</v>
      </c>
      <c r="B39" s="27" t="s">
        <v>40</v>
      </c>
      <c r="C39" s="28" t="s">
        <v>21</v>
      </c>
      <c r="D39" s="29"/>
      <c r="E39" s="29"/>
      <c r="F39" s="29"/>
      <c r="G39" s="29"/>
      <c r="H39" s="30"/>
      <c r="I39" s="29"/>
      <c r="J39" s="29"/>
      <c r="K39" s="29"/>
      <c r="L39" s="29"/>
      <c r="M39" s="31">
        <f t="shared" si="0"/>
        <v>0</v>
      </c>
      <c r="N39" s="97">
        <f t="shared" si="1"/>
        <v>0</v>
      </c>
    </row>
    <row r="40" spans="1:14" x14ac:dyDescent="0.25">
      <c r="A40" s="26">
        <v>25</v>
      </c>
      <c r="B40" s="27" t="s">
        <v>41</v>
      </c>
      <c r="C40" s="28" t="s">
        <v>21</v>
      </c>
      <c r="D40" s="29"/>
      <c r="E40" s="29"/>
      <c r="F40" s="29"/>
      <c r="G40" s="29"/>
      <c r="H40" s="30"/>
      <c r="I40" s="29"/>
      <c r="J40" s="29"/>
      <c r="K40" s="29"/>
      <c r="L40" s="29"/>
      <c r="M40" s="31">
        <f t="shared" si="0"/>
        <v>0</v>
      </c>
      <c r="N40" s="97">
        <f t="shared" si="1"/>
        <v>0</v>
      </c>
    </row>
    <row r="41" spans="1:14" x14ac:dyDescent="0.25">
      <c r="A41" s="26">
        <v>26</v>
      </c>
      <c r="B41" s="27" t="s">
        <v>42</v>
      </c>
      <c r="C41" s="28" t="s">
        <v>21</v>
      </c>
      <c r="D41" s="29"/>
      <c r="E41" s="29"/>
      <c r="F41" s="29"/>
      <c r="G41" s="29"/>
      <c r="H41" s="30"/>
      <c r="I41" s="29"/>
      <c r="J41" s="29"/>
      <c r="K41" s="29"/>
      <c r="L41" s="29"/>
      <c r="M41" s="31">
        <f t="shared" si="0"/>
        <v>0</v>
      </c>
      <c r="N41" s="97">
        <f t="shared" si="1"/>
        <v>0</v>
      </c>
    </row>
    <row r="42" spans="1:14" x14ac:dyDescent="0.25">
      <c r="A42" s="26">
        <v>27</v>
      </c>
      <c r="B42" s="27" t="s">
        <v>43</v>
      </c>
      <c r="C42" s="28" t="s">
        <v>21</v>
      </c>
      <c r="D42" s="29"/>
      <c r="E42" s="29"/>
      <c r="F42" s="29"/>
      <c r="G42" s="29"/>
      <c r="H42" s="30"/>
      <c r="I42" s="29"/>
      <c r="J42" s="29"/>
      <c r="K42" s="29"/>
      <c r="L42" s="29"/>
      <c r="M42" s="31">
        <f t="shared" si="0"/>
        <v>0</v>
      </c>
      <c r="N42" s="97">
        <f t="shared" si="1"/>
        <v>0</v>
      </c>
    </row>
    <row r="43" spans="1:14" x14ac:dyDescent="0.25">
      <c r="A43" s="26">
        <v>28</v>
      </c>
      <c r="B43" s="27" t="s">
        <v>44</v>
      </c>
      <c r="C43" s="28" t="s">
        <v>21</v>
      </c>
      <c r="D43" s="29"/>
      <c r="E43" s="29"/>
      <c r="F43" s="29"/>
      <c r="G43" s="29"/>
      <c r="H43" s="30"/>
      <c r="I43" s="29"/>
      <c r="J43" s="29"/>
      <c r="K43" s="29"/>
      <c r="L43" s="29"/>
      <c r="M43" s="31">
        <f t="shared" si="0"/>
        <v>0</v>
      </c>
      <c r="N43" s="97">
        <f t="shared" si="1"/>
        <v>0</v>
      </c>
    </row>
    <row r="44" spans="1:14" x14ac:dyDescent="0.25">
      <c r="A44" s="26">
        <v>29</v>
      </c>
      <c r="B44" s="27" t="s">
        <v>45</v>
      </c>
      <c r="C44" s="28" t="s">
        <v>21</v>
      </c>
      <c r="D44" s="29"/>
      <c r="E44" s="29"/>
      <c r="F44" s="29"/>
      <c r="G44" s="29"/>
      <c r="H44" s="30"/>
      <c r="I44" s="29"/>
      <c r="J44" s="29"/>
      <c r="K44" s="29"/>
      <c r="L44" s="29"/>
      <c r="M44" s="31">
        <f t="shared" si="0"/>
        <v>0</v>
      </c>
      <c r="N44" s="97">
        <f t="shared" si="1"/>
        <v>0</v>
      </c>
    </row>
    <row r="45" spans="1:14" x14ac:dyDescent="0.25">
      <c r="A45" s="26">
        <v>30</v>
      </c>
      <c r="B45" s="27" t="s">
        <v>46</v>
      </c>
      <c r="C45" s="28" t="s">
        <v>21</v>
      </c>
      <c r="D45" s="29"/>
      <c r="E45" s="29"/>
      <c r="F45" s="29"/>
      <c r="G45" s="29"/>
      <c r="H45" s="30"/>
      <c r="I45" s="29"/>
      <c r="J45" s="29"/>
      <c r="K45" s="29"/>
      <c r="L45" s="29"/>
      <c r="M45" s="31">
        <f t="shared" si="0"/>
        <v>0</v>
      </c>
      <c r="N45" s="97">
        <f t="shared" si="1"/>
        <v>0</v>
      </c>
    </row>
    <row r="46" spans="1:14" x14ac:dyDescent="0.25">
      <c r="A46" s="26">
        <v>31</v>
      </c>
      <c r="B46" s="32" t="s">
        <v>47</v>
      </c>
      <c r="C46" s="33" t="s">
        <v>21</v>
      </c>
      <c r="D46" s="29"/>
      <c r="E46" s="29"/>
      <c r="F46" s="29"/>
      <c r="G46" s="29"/>
      <c r="H46" s="30"/>
      <c r="I46" s="29"/>
      <c r="J46" s="29"/>
      <c r="K46" s="29"/>
      <c r="L46" s="29"/>
      <c r="M46" s="31">
        <f t="shared" si="0"/>
        <v>0</v>
      </c>
      <c r="N46" s="97">
        <f t="shared" si="1"/>
        <v>0</v>
      </c>
    </row>
    <row r="47" spans="1:14" x14ac:dyDescent="0.25">
      <c r="A47" s="26">
        <v>32</v>
      </c>
      <c r="B47" s="27" t="s">
        <v>48</v>
      </c>
      <c r="C47" s="28" t="s">
        <v>21</v>
      </c>
      <c r="D47" s="29"/>
      <c r="E47" s="29"/>
      <c r="F47" s="29"/>
      <c r="G47" s="29"/>
      <c r="H47" s="30"/>
      <c r="I47" s="29"/>
      <c r="J47" s="29"/>
      <c r="K47" s="29"/>
      <c r="L47" s="29"/>
      <c r="M47" s="31">
        <f t="shared" si="0"/>
        <v>0</v>
      </c>
      <c r="N47" s="97">
        <f t="shared" si="1"/>
        <v>0</v>
      </c>
    </row>
    <row r="48" spans="1:14" x14ac:dyDescent="0.25">
      <c r="A48" s="26">
        <v>33</v>
      </c>
      <c r="B48" s="27" t="s">
        <v>49</v>
      </c>
      <c r="C48" s="28" t="s">
        <v>21</v>
      </c>
      <c r="D48" s="34"/>
      <c r="E48" s="34"/>
      <c r="F48" s="34"/>
      <c r="G48" s="34"/>
      <c r="H48" s="35">
        <v>1.4999999999999999E-2</v>
      </c>
      <c r="I48" s="29"/>
      <c r="J48" s="29"/>
      <c r="K48" s="29"/>
      <c r="L48" s="29"/>
      <c r="M48" s="31">
        <f t="shared" si="0"/>
        <v>1.4999999999999999E-2</v>
      </c>
      <c r="N48" s="97">
        <f t="shared" si="1"/>
        <v>1.4999999999999999E-2</v>
      </c>
    </row>
    <row r="49" spans="1:14" x14ac:dyDescent="0.25">
      <c r="A49" s="26">
        <v>34</v>
      </c>
      <c r="B49" s="27" t="s">
        <v>50</v>
      </c>
      <c r="C49" s="28" t="s">
        <v>21</v>
      </c>
      <c r="D49" s="29"/>
      <c r="E49" s="29"/>
      <c r="F49" s="29"/>
      <c r="G49" s="29"/>
      <c r="H49" s="30"/>
      <c r="I49" s="29"/>
      <c r="J49" s="29"/>
      <c r="K49" s="29"/>
      <c r="L49" s="29"/>
      <c r="M49" s="31">
        <f t="shared" si="0"/>
        <v>0</v>
      </c>
      <c r="N49" s="97">
        <f t="shared" si="1"/>
        <v>0</v>
      </c>
    </row>
    <row r="50" spans="1:14" x14ac:dyDescent="0.25">
      <c r="A50" s="26">
        <v>35</v>
      </c>
      <c r="B50" s="36" t="s">
        <v>51</v>
      </c>
      <c r="C50" s="37" t="s">
        <v>21</v>
      </c>
      <c r="D50" s="29"/>
      <c r="E50" s="29"/>
      <c r="F50" s="29"/>
      <c r="G50" s="29"/>
      <c r="H50" s="30"/>
      <c r="I50" s="29"/>
      <c r="J50" s="29"/>
      <c r="K50" s="29"/>
      <c r="L50" s="29"/>
      <c r="M50" s="31">
        <f t="shared" si="0"/>
        <v>0</v>
      </c>
      <c r="N50" s="97">
        <f t="shared" si="1"/>
        <v>0</v>
      </c>
    </row>
    <row r="51" spans="1:14" x14ac:dyDescent="0.25">
      <c r="A51" s="8"/>
      <c r="B51" s="19" t="s">
        <v>52</v>
      </c>
      <c r="C51" s="20"/>
      <c r="D51" s="22"/>
      <c r="E51" s="22"/>
      <c r="F51" s="22"/>
      <c r="G51" s="22"/>
      <c r="H51" s="30"/>
      <c r="I51" s="22"/>
      <c r="J51" s="22"/>
      <c r="K51" s="22"/>
      <c r="L51" s="22"/>
      <c r="M51" s="31">
        <f t="shared" si="0"/>
        <v>0</v>
      </c>
      <c r="N51" s="97">
        <f t="shared" si="1"/>
        <v>0</v>
      </c>
    </row>
    <row r="52" spans="1:14" x14ac:dyDescent="0.25">
      <c r="A52" s="26">
        <v>36</v>
      </c>
      <c r="B52" s="27" t="s">
        <v>53</v>
      </c>
      <c r="C52" s="28" t="s">
        <v>21</v>
      </c>
      <c r="D52" s="29">
        <v>3.5999999999999999E-3</v>
      </c>
      <c r="E52" s="29">
        <f>D52*100/60</f>
        <v>6.0000000000000001E-3</v>
      </c>
      <c r="F52" s="29">
        <v>4.4999999999999997E-3</v>
      </c>
      <c r="G52" s="29">
        <v>6.0000000000000001E-3</v>
      </c>
      <c r="H52" s="30"/>
      <c r="I52" s="29"/>
      <c r="J52" s="29"/>
      <c r="K52" s="29"/>
      <c r="L52" s="29"/>
      <c r="M52" s="31">
        <f t="shared" si="0"/>
        <v>8.0999999999999996E-3</v>
      </c>
      <c r="N52" s="97">
        <f t="shared" si="1"/>
        <v>1.2E-2</v>
      </c>
    </row>
    <row r="53" spans="1:14" x14ac:dyDescent="0.25">
      <c r="A53" s="26">
        <v>37</v>
      </c>
      <c r="B53" s="27" t="s">
        <v>54</v>
      </c>
      <c r="C53" s="28" t="s">
        <v>21</v>
      </c>
      <c r="D53" s="29"/>
      <c r="E53" s="29"/>
      <c r="F53" s="29">
        <v>6.4999999999999997E-3</v>
      </c>
      <c r="G53" s="35">
        <v>7.0000000000000001E-3</v>
      </c>
      <c r="H53" s="30"/>
      <c r="I53" s="29"/>
      <c r="J53" s="29"/>
      <c r="K53" s="29"/>
      <c r="L53" s="29"/>
      <c r="M53" s="31">
        <f t="shared" si="0"/>
        <v>6.4999999999999997E-3</v>
      </c>
      <c r="N53" s="97">
        <f t="shared" si="1"/>
        <v>7.0000000000000001E-3</v>
      </c>
    </row>
    <row r="54" spans="1:14" x14ac:dyDescent="0.25">
      <c r="A54" s="26">
        <v>38</v>
      </c>
      <c r="B54" s="27" t="s">
        <v>55</v>
      </c>
      <c r="C54" s="28" t="s">
        <v>21</v>
      </c>
      <c r="D54" s="29"/>
      <c r="E54" s="29"/>
      <c r="F54" s="29"/>
      <c r="G54" s="29"/>
      <c r="H54" s="30"/>
      <c r="I54" s="29"/>
      <c r="J54" s="29"/>
      <c r="K54" s="29"/>
      <c r="L54" s="29"/>
      <c r="M54" s="31">
        <f t="shared" si="0"/>
        <v>0</v>
      </c>
      <c r="N54" s="97">
        <f t="shared" si="1"/>
        <v>0</v>
      </c>
    </row>
    <row r="55" spans="1:14" x14ac:dyDescent="0.25">
      <c r="A55" s="8"/>
      <c r="B55" s="19" t="s">
        <v>56</v>
      </c>
      <c r="C55" s="9"/>
      <c r="D55" s="29"/>
      <c r="E55" s="29"/>
      <c r="F55" s="29"/>
      <c r="G55" s="29"/>
      <c r="H55" s="30"/>
      <c r="I55" s="29"/>
      <c r="J55" s="29"/>
      <c r="K55" s="29"/>
      <c r="L55" s="29"/>
      <c r="M55" s="31">
        <f t="shared" si="0"/>
        <v>0</v>
      </c>
      <c r="N55" s="97">
        <f t="shared" si="1"/>
        <v>0</v>
      </c>
    </row>
    <row r="56" spans="1:14" x14ac:dyDescent="0.25">
      <c r="A56" s="26">
        <v>39</v>
      </c>
      <c r="B56" s="27" t="s">
        <v>57</v>
      </c>
      <c r="C56" s="28" t="s">
        <v>58</v>
      </c>
      <c r="D56" s="29"/>
      <c r="E56" s="29"/>
      <c r="F56" s="29"/>
      <c r="G56" s="29"/>
      <c r="H56" s="30"/>
      <c r="I56" s="29"/>
      <c r="J56" s="29"/>
      <c r="K56" s="29"/>
      <c r="L56" s="29"/>
      <c r="M56" s="31">
        <f t="shared" si="0"/>
        <v>0</v>
      </c>
      <c r="N56" s="97">
        <f t="shared" si="1"/>
        <v>0</v>
      </c>
    </row>
    <row r="57" spans="1:14" x14ac:dyDescent="0.25">
      <c r="A57" s="26">
        <v>40</v>
      </c>
      <c r="B57" s="27" t="s">
        <v>59</v>
      </c>
      <c r="C57" s="28" t="s">
        <v>21</v>
      </c>
      <c r="D57" s="29"/>
      <c r="E57" s="29"/>
      <c r="F57" s="29"/>
      <c r="G57" s="29"/>
      <c r="H57" s="30"/>
      <c r="I57" s="29"/>
      <c r="J57" s="29"/>
      <c r="K57" s="29"/>
      <c r="L57" s="29"/>
      <c r="M57" s="31">
        <f t="shared" si="0"/>
        <v>0</v>
      </c>
      <c r="N57" s="97">
        <f t="shared" si="1"/>
        <v>0</v>
      </c>
    </row>
    <row r="58" spans="1:14" x14ac:dyDescent="0.25">
      <c r="A58" s="26">
        <v>41</v>
      </c>
      <c r="B58" s="27" t="s">
        <v>60</v>
      </c>
      <c r="C58" s="28" t="s">
        <v>21</v>
      </c>
      <c r="D58" s="29"/>
      <c r="E58" s="29"/>
      <c r="F58" s="29"/>
      <c r="G58" s="29"/>
      <c r="H58" s="30"/>
      <c r="I58" s="29"/>
      <c r="J58" s="29"/>
      <c r="K58" s="29"/>
      <c r="L58" s="29"/>
      <c r="M58" s="31">
        <f t="shared" si="0"/>
        <v>0</v>
      </c>
      <c r="N58" s="97">
        <f t="shared" si="1"/>
        <v>0</v>
      </c>
    </row>
    <row r="59" spans="1:14" x14ac:dyDescent="0.25">
      <c r="A59" s="26">
        <v>42</v>
      </c>
      <c r="B59" s="27" t="s">
        <v>61</v>
      </c>
      <c r="C59" s="28" t="s">
        <v>21</v>
      </c>
      <c r="D59" s="29"/>
      <c r="E59" s="29"/>
      <c r="F59" s="29"/>
      <c r="G59" s="29"/>
      <c r="H59" s="30"/>
      <c r="I59" s="29"/>
      <c r="J59" s="29"/>
      <c r="K59" s="29"/>
      <c r="L59" s="29"/>
      <c r="M59" s="31">
        <f t="shared" si="0"/>
        <v>0</v>
      </c>
      <c r="N59" s="97">
        <f t="shared" si="1"/>
        <v>0</v>
      </c>
    </row>
    <row r="60" spans="1:14" x14ac:dyDescent="0.25">
      <c r="A60" s="26">
        <v>43</v>
      </c>
      <c r="B60" s="27" t="s">
        <v>62</v>
      </c>
      <c r="C60" s="28" t="s">
        <v>21</v>
      </c>
      <c r="D60" s="29"/>
      <c r="E60" s="29"/>
      <c r="F60" s="29"/>
      <c r="G60" s="29"/>
      <c r="H60" s="30"/>
      <c r="I60" s="29"/>
      <c r="J60" s="29"/>
      <c r="K60" s="29"/>
      <c r="L60" s="29"/>
      <c r="M60" s="31">
        <f t="shared" si="0"/>
        <v>0</v>
      </c>
      <c r="N60" s="97">
        <f t="shared" si="1"/>
        <v>0</v>
      </c>
    </row>
    <row r="61" spans="1:14" x14ac:dyDescent="0.25">
      <c r="A61" s="26">
        <v>44</v>
      </c>
      <c r="B61" s="27" t="s">
        <v>63</v>
      </c>
      <c r="C61" s="28" t="s">
        <v>21</v>
      </c>
      <c r="D61" s="29"/>
      <c r="E61" s="29"/>
      <c r="F61" s="29"/>
      <c r="G61" s="29"/>
      <c r="H61" s="30"/>
      <c r="I61" s="29"/>
      <c r="J61" s="29"/>
      <c r="K61" s="29"/>
      <c r="L61" s="29"/>
      <c r="M61" s="31">
        <f t="shared" si="0"/>
        <v>0</v>
      </c>
      <c r="N61" s="97">
        <f t="shared" si="1"/>
        <v>0</v>
      </c>
    </row>
    <row r="62" spans="1:14" x14ac:dyDescent="0.25">
      <c r="A62" s="8"/>
      <c r="B62" s="19" t="s">
        <v>64</v>
      </c>
      <c r="C62" s="9"/>
      <c r="D62" s="29"/>
      <c r="E62" s="29"/>
      <c r="F62" s="29"/>
      <c r="G62" s="29"/>
      <c r="H62" s="30"/>
      <c r="I62" s="29"/>
      <c r="J62" s="29"/>
      <c r="K62" s="29"/>
      <c r="L62" s="29"/>
      <c r="M62" s="31">
        <f t="shared" si="0"/>
        <v>0</v>
      </c>
      <c r="N62" s="97">
        <f t="shared" si="1"/>
        <v>0</v>
      </c>
    </row>
    <row r="63" spans="1:14" x14ac:dyDescent="0.25">
      <c r="A63" s="26">
        <v>45</v>
      </c>
      <c r="B63" s="32" t="s">
        <v>65</v>
      </c>
      <c r="C63" s="33" t="s">
        <v>21</v>
      </c>
      <c r="D63" s="29"/>
      <c r="E63" s="29"/>
      <c r="F63" s="29"/>
      <c r="G63" s="29"/>
      <c r="H63" s="30"/>
      <c r="I63" s="29"/>
      <c r="J63" s="29"/>
      <c r="K63" s="29"/>
      <c r="L63" s="29"/>
      <c r="M63" s="31">
        <f t="shared" si="0"/>
        <v>0</v>
      </c>
      <c r="N63" s="97">
        <f t="shared" si="1"/>
        <v>0</v>
      </c>
    </row>
    <row r="64" spans="1:14" x14ac:dyDescent="0.25">
      <c r="A64" s="26">
        <v>46</v>
      </c>
      <c r="B64" s="32" t="s">
        <v>66</v>
      </c>
      <c r="C64" s="33" t="s">
        <v>21</v>
      </c>
      <c r="D64" s="29"/>
      <c r="E64" s="29"/>
      <c r="F64" s="29"/>
      <c r="G64" s="29"/>
      <c r="H64" s="30"/>
      <c r="I64" s="29"/>
      <c r="J64" s="29"/>
      <c r="K64" s="29"/>
      <c r="L64" s="29"/>
      <c r="M64" s="31">
        <f t="shared" si="0"/>
        <v>0</v>
      </c>
      <c r="N64" s="97">
        <f t="shared" si="1"/>
        <v>0</v>
      </c>
    </row>
    <row r="65" spans="1:14" x14ac:dyDescent="0.25">
      <c r="A65" s="26">
        <v>47</v>
      </c>
      <c r="B65" s="32" t="s">
        <v>67</v>
      </c>
      <c r="C65" s="33" t="s">
        <v>21</v>
      </c>
      <c r="D65" s="29"/>
      <c r="E65" s="29"/>
      <c r="F65" s="29"/>
      <c r="G65" s="29"/>
      <c r="H65" s="30"/>
      <c r="I65" s="29"/>
      <c r="J65" s="29"/>
      <c r="K65" s="29"/>
      <c r="L65" s="29"/>
      <c r="M65" s="31">
        <f t="shared" si="0"/>
        <v>0</v>
      </c>
      <c r="N65" s="97">
        <f t="shared" si="1"/>
        <v>0</v>
      </c>
    </row>
    <row r="66" spans="1:14" x14ac:dyDescent="0.25">
      <c r="A66" s="26">
        <v>48</v>
      </c>
      <c r="B66" s="27" t="s">
        <v>68</v>
      </c>
      <c r="C66" s="28" t="s">
        <v>21</v>
      </c>
      <c r="D66" s="29"/>
      <c r="E66" s="29"/>
      <c r="F66" s="29"/>
      <c r="G66" s="29"/>
      <c r="H66" s="30"/>
      <c r="I66" s="29"/>
      <c r="J66" s="29"/>
      <c r="K66" s="29"/>
      <c r="L66" s="29"/>
      <c r="M66" s="31">
        <f t="shared" si="0"/>
        <v>0</v>
      </c>
      <c r="N66" s="97">
        <f t="shared" si="1"/>
        <v>0</v>
      </c>
    </row>
    <row r="67" spans="1:14" x14ac:dyDescent="0.25">
      <c r="A67" s="26">
        <v>49</v>
      </c>
      <c r="B67" s="27" t="s">
        <v>69</v>
      </c>
      <c r="C67" s="28" t="s">
        <v>21</v>
      </c>
      <c r="D67" s="29"/>
      <c r="E67" s="29"/>
      <c r="F67" s="29"/>
      <c r="G67" s="29"/>
      <c r="H67" s="30"/>
      <c r="I67" s="29"/>
      <c r="J67" s="29"/>
      <c r="K67" s="29"/>
      <c r="L67" s="29"/>
      <c r="M67" s="31">
        <f t="shared" si="0"/>
        <v>0</v>
      </c>
      <c r="N67" s="97">
        <f t="shared" si="1"/>
        <v>0</v>
      </c>
    </row>
    <row r="68" spans="1:14" x14ac:dyDescent="0.25">
      <c r="A68" s="26">
        <v>50</v>
      </c>
      <c r="B68" s="27" t="s">
        <v>70</v>
      </c>
      <c r="C68" s="28" t="s">
        <v>21</v>
      </c>
      <c r="D68" s="29"/>
      <c r="E68" s="29"/>
      <c r="F68" s="29"/>
      <c r="G68" s="29"/>
      <c r="H68" s="30"/>
      <c r="I68" s="29"/>
      <c r="J68" s="29"/>
      <c r="K68" s="29"/>
      <c r="L68" s="29"/>
      <c r="M68" s="31">
        <f t="shared" si="0"/>
        <v>0</v>
      </c>
      <c r="N68" s="97">
        <f t="shared" si="1"/>
        <v>0</v>
      </c>
    </row>
    <row r="69" spans="1:14" x14ac:dyDescent="0.25">
      <c r="A69" s="26"/>
      <c r="B69" s="38" t="s">
        <v>71</v>
      </c>
      <c r="C69" s="9"/>
      <c r="D69" s="29"/>
      <c r="E69" s="29"/>
      <c r="F69" s="29"/>
      <c r="G69" s="29"/>
      <c r="H69" s="30"/>
      <c r="I69" s="29"/>
      <c r="J69" s="29"/>
      <c r="K69" s="29"/>
      <c r="L69" s="29"/>
      <c r="M69" s="31">
        <f t="shared" si="0"/>
        <v>0</v>
      </c>
      <c r="N69" s="97">
        <f t="shared" si="1"/>
        <v>0</v>
      </c>
    </row>
    <row r="70" spans="1:14" x14ac:dyDescent="0.25">
      <c r="A70" s="26">
        <v>51</v>
      </c>
      <c r="B70" s="27" t="s">
        <v>72</v>
      </c>
      <c r="C70" s="28" t="s">
        <v>21</v>
      </c>
      <c r="D70" s="29"/>
      <c r="E70" s="29"/>
      <c r="F70" s="29"/>
      <c r="G70" s="29"/>
      <c r="H70" s="35">
        <v>1E-3</v>
      </c>
      <c r="I70" s="29"/>
      <c r="J70" s="29"/>
      <c r="K70" s="29"/>
      <c r="L70" s="29"/>
      <c r="M70" s="31">
        <f t="shared" si="0"/>
        <v>1E-3</v>
      </c>
      <c r="N70" s="97">
        <f t="shared" si="1"/>
        <v>1E-3</v>
      </c>
    </row>
    <row r="71" spans="1:14" x14ac:dyDescent="0.25">
      <c r="A71" s="26">
        <v>52</v>
      </c>
      <c r="B71" s="27" t="s">
        <v>73</v>
      </c>
      <c r="C71" s="28" t="s">
        <v>21</v>
      </c>
      <c r="D71" s="29"/>
      <c r="E71" s="29"/>
      <c r="F71" s="29"/>
      <c r="G71" s="29"/>
      <c r="H71" s="30"/>
      <c r="I71" s="29"/>
      <c r="J71" s="29"/>
      <c r="K71" s="29"/>
      <c r="L71" s="29"/>
      <c r="M71" s="31">
        <f t="shared" si="0"/>
        <v>0</v>
      </c>
      <c r="N71" s="97">
        <f t="shared" si="1"/>
        <v>0</v>
      </c>
    </row>
    <row r="72" spans="1:14" x14ac:dyDescent="0.25">
      <c r="A72" s="26">
        <v>53</v>
      </c>
      <c r="B72" s="27" t="s">
        <v>74</v>
      </c>
      <c r="C72" s="28" t="s">
        <v>21</v>
      </c>
      <c r="D72" s="29"/>
      <c r="E72" s="29"/>
      <c r="F72" s="29"/>
      <c r="G72" s="29"/>
      <c r="H72" s="30"/>
      <c r="I72" s="29"/>
      <c r="J72" s="29"/>
      <c r="K72" s="29"/>
      <c r="L72" s="29"/>
      <c r="M72" s="31">
        <f t="shared" si="0"/>
        <v>0</v>
      </c>
      <c r="N72" s="97">
        <f t="shared" si="1"/>
        <v>0</v>
      </c>
    </row>
    <row r="73" spans="1:14" x14ac:dyDescent="0.25">
      <c r="A73" s="26">
        <v>54</v>
      </c>
      <c r="B73" s="27" t="s">
        <v>75</v>
      </c>
      <c r="C73" s="28" t="s">
        <v>21</v>
      </c>
      <c r="D73" s="29"/>
      <c r="E73" s="29"/>
      <c r="F73" s="29"/>
      <c r="G73" s="29"/>
      <c r="H73" s="30"/>
      <c r="I73" s="29"/>
      <c r="J73" s="29"/>
      <c r="K73" s="29"/>
      <c r="L73" s="29"/>
      <c r="M73" s="31">
        <f t="shared" si="0"/>
        <v>0</v>
      </c>
      <c r="N73" s="97">
        <f t="shared" si="1"/>
        <v>0</v>
      </c>
    </row>
    <row r="74" spans="1:14" x14ac:dyDescent="0.25">
      <c r="A74" s="26">
        <v>55</v>
      </c>
      <c r="B74" s="27" t="s">
        <v>76</v>
      </c>
      <c r="C74" s="28" t="s">
        <v>21</v>
      </c>
      <c r="D74" s="29"/>
      <c r="E74" s="29"/>
      <c r="F74" s="29"/>
      <c r="G74" s="29"/>
      <c r="H74" s="30"/>
      <c r="I74" s="29"/>
      <c r="J74" s="29"/>
      <c r="K74" s="29"/>
      <c r="L74" s="29"/>
      <c r="M74" s="31">
        <f t="shared" si="0"/>
        <v>0</v>
      </c>
      <c r="N74" s="97">
        <f t="shared" si="1"/>
        <v>0</v>
      </c>
    </row>
    <row r="75" spans="1:14" x14ac:dyDescent="0.25">
      <c r="A75" s="26"/>
      <c r="B75" s="39" t="s">
        <v>77</v>
      </c>
      <c r="C75" s="9"/>
      <c r="D75" s="29"/>
      <c r="E75" s="29"/>
      <c r="F75" s="29"/>
      <c r="G75" s="29"/>
      <c r="H75" s="30"/>
      <c r="I75" s="29"/>
      <c r="J75" s="29"/>
      <c r="K75" s="29"/>
      <c r="L75" s="29"/>
      <c r="M75" s="31">
        <f t="shared" si="0"/>
        <v>0</v>
      </c>
      <c r="N75" s="97">
        <f t="shared" si="1"/>
        <v>0</v>
      </c>
    </row>
    <row r="76" spans="1:14" x14ac:dyDescent="0.25">
      <c r="A76" s="26">
        <v>56</v>
      </c>
      <c r="B76" s="27" t="s">
        <v>9</v>
      </c>
      <c r="C76" s="28" t="s">
        <v>21</v>
      </c>
      <c r="D76" s="29"/>
      <c r="E76" s="29"/>
      <c r="F76" s="29"/>
      <c r="G76" s="29"/>
      <c r="H76" s="30"/>
      <c r="I76" s="29"/>
      <c r="J76" s="29"/>
      <c r="K76" s="29"/>
      <c r="L76" s="29"/>
      <c r="M76" s="31">
        <f t="shared" si="0"/>
        <v>0</v>
      </c>
      <c r="N76" s="97">
        <f t="shared" si="1"/>
        <v>0</v>
      </c>
    </row>
    <row r="77" spans="1:14" x14ac:dyDescent="0.25">
      <c r="A77" s="26">
        <v>57</v>
      </c>
      <c r="B77" s="32" t="s">
        <v>78</v>
      </c>
      <c r="C77" s="33" t="s">
        <v>21</v>
      </c>
      <c r="D77" s="29"/>
      <c r="E77" s="29"/>
      <c r="F77" s="29"/>
      <c r="G77" s="29"/>
      <c r="H77" s="30"/>
      <c r="I77" s="29"/>
      <c r="J77" s="29"/>
      <c r="K77" s="29"/>
      <c r="L77" s="29"/>
      <c r="M77" s="31">
        <f t="shared" si="0"/>
        <v>0</v>
      </c>
      <c r="N77" s="97">
        <f t="shared" si="1"/>
        <v>0</v>
      </c>
    </row>
    <row r="78" spans="1:14" x14ac:dyDescent="0.25">
      <c r="A78" s="26">
        <v>58</v>
      </c>
      <c r="B78" s="32" t="s">
        <v>154</v>
      </c>
      <c r="C78" s="33" t="s">
        <v>21</v>
      </c>
      <c r="D78" s="29"/>
      <c r="E78" s="29"/>
      <c r="F78" s="29"/>
      <c r="G78" s="29"/>
      <c r="H78" s="30"/>
      <c r="I78" s="29"/>
      <c r="J78" s="29"/>
      <c r="K78" s="29"/>
      <c r="L78" s="29"/>
      <c r="M78" s="31">
        <f t="shared" ref="M78:M114" si="2">(D78+F78+H78+I78+K78)*$M$10</f>
        <v>0</v>
      </c>
      <c r="N78" s="97">
        <f t="shared" ref="N78:N114" si="3">(E78+G78+H78+J78+L78)*$N$10</f>
        <v>0</v>
      </c>
    </row>
    <row r="79" spans="1:14" x14ac:dyDescent="0.25">
      <c r="A79" s="26">
        <v>59</v>
      </c>
      <c r="B79" s="32" t="s">
        <v>79</v>
      </c>
      <c r="C79" s="33" t="s">
        <v>21</v>
      </c>
      <c r="D79" s="29"/>
      <c r="E79" s="29"/>
      <c r="F79" s="29"/>
      <c r="G79" s="29"/>
      <c r="H79" s="30"/>
      <c r="I79" s="29"/>
      <c r="J79" s="29"/>
      <c r="K79" s="29"/>
      <c r="L79" s="29"/>
      <c r="M79" s="31">
        <f t="shared" si="2"/>
        <v>0</v>
      </c>
      <c r="N79" s="97">
        <f t="shared" si="3"/>
        <v>0</v>
      </c>
    </row>
    <row r="80" spans="1:14" x14ac:dyDescent="0.25">
      <c r="A80" s="26">
        <v>60</v>
      </c>
      <c r="B80" s="27" t="s">
        <v>80</v>
      </c>
      <c r="C80" s="28" t="s">
        <v>21</v>
      </c>
      <c r="D80" s="29"/>
      <c r="E80" s="29"/>
      <c r="F80" s="29"/>
      <c r="G80" s="29"/>
      <c r="H80" s="35">
        <v>8.0000000000000002E-3</v>
      </c>
      <c r="I80" s="29"/>
      <c r="J80" s="29"/>
      <c r="K80" s="29"/>
      <c r="L80" s="29"/>
      <c r="M80" s="31">
        <f t="shared" si="2"/>
        <v>8.0000000000000002E-3</v>
      </c>
      <c r="N80" s="97">
        <f t="shared" si="3"/>
        <v>8.0000000000000002E-3</v>
      </c>
    </row>
    <row r="81" spans="1:14" x14ac:dyDescent="0.25">
      <c r="A81" s="26">
        <v>61</v>
      </c>
      <c r="B81" s="27" t="s">
        <v>81</v>
      </c>
      <c r="C81" s="28" t="s">
        <v>21</v>
      </c>
      <c r="D81" s="29"/>
      <c r="E81" s="29"/>
      <c r="F81" s="29"/>
      <c r="G81" s="29"/>
      <c r="H81" s="34"/>
      <c r="I81" s="29"/>
      <c r="J81" s="29"/>
      <c r="K81" s="29"/>
      <c r="L81" s="29"/>
      <c r="M81" s="31">
        <f t="shared" si="2"/>
        <v>0</v>
      </c>
      <c r="N81" s="97">
        <f t="shared" si="3"/>
        <v>0</v>
      </c>
    </row>
    <row r="82" spans="1:14" x14ac:dyDescent="0.25">
      <c r="A82" s="26">
        <v>62</v>
      </c>
      <c r="B82" s="36" t="s">
        <v>82</v>
      </c>
      <c r="C82" s="37" t="s">
        <v>21</v>
      </c>
      <c r="D82" s="29"/>
      <c r="E82" s="29"/>
      <c r="F82" s="29"/>
      <c r="G82" s="29"/>
      <c r="H82" s="30"/>
      <c r="I82" s="29"/>
      <c r="J82" s="29"/>
      <c r="K82" s="29"/>
      <c r="L82" s="29"/>
      <c r="M82" s="31">
        <f t="shared" si="2"/>
        <v>0</v>
      </c>
      <c r="N82" s="97">
        <f t="shared" si="3"/>
        <v>0</v>
      </c>
    </row>
    <row r="83" spans="1:14" x14ac:dyDescent="0.25">
      <c r="A83" s="26"/>
      <c r="B83" s="39" t="s">
        <v>83</v>
      </c>
      <c r="C83" s="9"/>
      <c r="D83" s="29"/>
      <c r="E83" s="29"/>
      <c r="F83" s="29"/>
      <c r="G83" s="29"/>
      <c r="H83" s="30"/>
      <c r="I83" s="29"/>
      <c r="J83" s="29"/>
      <c r="K83" s="29"/>
      <c r="L83" s="29"/>
      <c r="M83" s="31">
        <f t="shared" si="2"/>
        <v>0</v>
      </c>
      <c r="N83" s="97">
        <f t="shared" si="3"/>
        <v>0</v>
      </c>
    </row>
    <row r="84" spans="1:14" x14ac:dyDescent="0.25">
      <c r="A84" s="26">
        <v>63</v>
      </c>
      <c r="B84" s="32" t="s">
        <v>84</v>
      </c>
      <c r="C84" s="33" t="s">
        <v>21</v>
      </c>
      <c r="D84" s="29"/>
      <c r="E84" s="29"/>
      <c r="F84" s="29"/>
      <c r="G84" s="29"/>
      <c r="H84" s="30"/>
      <c r="I84" s="29"/>
      <c r="J84" s="29"/>
      <c r="K84" s="29"/>
      <c r="L84" s="29"/>
      <c r="M84" s="31">
        <f t="shared" si="2"/>
        <v>0</v>
      </c>
      <c r="N84" s="97">
        <f t="shared" si="3"/>
        <v>0</v>
      </c>
    </row>
    <row r="85" spans="1:14" x14ac:dyDescent="0.25">
      <c r="A85" s="26">
        <v>64</v>
      </c>
      <c r="B85" s="32" t="s">
        <v>85</v>
      </c>
      <c r="C85" s="33" t="s">
        <v>21</v>
      </c>
      <c r="D85" s="29"/>
      <c r="E85" s="29"/>
      <c r="F85" s="29"/>
      <c r="G85" s="29"/>
      <c r="H85" s="30"/>
      <c r="I85" s="29"/>
      <c r="J85" s="29"/>
      <c r="K85" s="29"/>
      <c r="L85" s="29"/>
      <c r="M85" s="31">
        <f t="shared" si="2"/>
        <v>0</v>
      </c>
      <c r="N85" s="97">
        <f t="shared" si="3"/>
        <v>0</v>
      </c>
    </row>
    <row r="86" spans="1:14" x14ac:dyDescent="0.25">
      <c r="A86" s="26">
        <v>65</v>
      </c>
      <c r="B86" s="32" t="s">
        <v>86</v>
      </c>
      <c r="C86" s="33" t="s">
        <v>21</v>
      </c>
      <c r="D86" s="29"/>
      <c r="E86" s="29"/>
      <c r="F86" s="29"/>
      <c r="G86" s="29"/>
      <c r="H86" s="30"/>
      <c r="I86" s="29"/>
      <c r="J86" s="29"/>
      <c r="K86" s="29"/>
      <c r="L86" s="29"/>
      <c r="M86" s="31">
        <f t="shared" si="2"/>
        <v>0</v>
      </c>
      <c r="N86" s="97">
        <f t="shared" si="3"/>
        <v>0</v>
      </c>
    </row>
    <row r="87" spans="1:14" x14ac:dyDescent="0.25">
      <c r="A87" s="26">
        <v>66</v>
      </c>
      <c r="B87" s="27" t="s">
        <v>87</v>
      </c>
      <c r="C87" s="28" t="s">
        <v>21</v>
      </c>
      <c r="D87" s="29"/>
      <c r="E87" s="29"/>
      <c r="F87" s="29"/>
      <c r="G87" s="29"/>
      <c r="H87" s="30"/>
      <c r="I87" s="29"/>
      <c r="J87" s="29"/>
      <c r="K87" s="29"/>
      <c r="L87" s="29"/>
      <c r="M87" s="31">
        <f t="shared" si="2"/>
        <v>0</v>
      </c>
      <c r="N87" s="97">
        <f t="shared" si="3"/>
        <v>0</v>
      </c>
    </row>
    <row r="88" spans="1:14" x14ac:dyDescent="0.25">
      <c r="A88" s="26">
        <v>67</v>
      </c>
      <c r="B88" s="27" t="s">
        <v>88</v>
      </c>
      <c r="C88" s="28" t="s">
        <v>21</v>
      </c>
      <c r="D88" s="29"/>
      <c r="E88" s="29"/>
      <c r="F88" s="29"/>
      <c r="G88" s="29"/>
      <c r="H88" s="30"/>
      <c r="I88" s="29"/>
      <c r="J88" s="29"/>
      <c r="K88" s="29"/>
      <c r="L88" s="29"/>
      <c r="M88" s="31">
        <f t="shared" si="2"/>
        <v>0</v>
      </c>
      <c r="N88" s="97">
        <f t="shared" si="3"/>
        <v>0</v>
      </c>
    </row>
    <row r="89" spans="1:14" x14ac:dyDescent="0.25">
      <c r="A89" s="26">
        <v>68</v>
      </c>
      <c r="B89" s="36" t="s">
        <v>89</v>
      </c>
      <c r="C89" s="37" t="s">
        <v>21</v>
      </c>
      <c r="D89" s="29"/>
      <c r="E89" s="29"/>
      <c r="F89" s="29"/>
      <c r="G89" s="29"/>
      <c r="H89" s="30"/>
      <c r="I89" s="29"/>
      <c r="J89" s="29"/>
      <c r="K89" s="29"/>
      <c r="L89" s="29"/>
      <c r="M89" s="31">
        <f t="shared" si="2"/>
        <v>0</v>
      </c>
      <c r="N89" s="97">
        <f t="shared" si="3"/>
        <v>0</v>
      </c>
    </row>
    <row r="90" spans="1:14" x14ac:dyDescent="0.25">
      <c r="A90" s="26"/>
      <c r="B90" s="39" t="s">
        <v>90</v>
      </c>
      <c r="C90" s="9"/>
      <c r="D90" s="29"/>
      <c r="E90" s="29"/>
      <c r="F90" s="29"/>
      <c r="G90" s="29"/>
      <c r="H90" s="30"/>
      <c r="I90" s="29"/>
      <c r="J90" s="29"/>
      <c r="K90" s="29"/>
      <c r="L90" s="29"/>
      <c r="M90" s="31">
        <f t="shared" si="2"/>
        <v>0</v>
      </c>
      <c r="N90" s="97">
        <f t="shared" si="3"/>
        <v>0</v>
      </c>
    </row>
    <row r="91" spans="1:14" x14ac:dyDescent="0.25">
      <c r="A91" s="26">
        <v>69</v>
      </c>
      <c r="B91" s="32" t="s">
        <v>91</v>
      </c>
      <c r="C91" s="33" t="s">
        <v>21</v>
      </c>
      <c r="D91" s="29"/>
      <c r="E91" s="29"/>
      <c r="F91" s="29"/>
      <c r="G91" s="29"/>
      <c r="H91" s="30"/>
      <c r="I91" s="29"/>
      <c r="J91" s="29"/>
      <c r="K91" s="29"/>
      <c r="L91" s="29"/>
      <c r="M91" s="31">
        <f t="shared" si="2"/>
        <v>0</v>
      </c>
      <c r="N91" s="97">
        <f t="shared" si="3"/>
        <v>0</v>
      </c>
    </row>
    <row r="92" spans="1:14" x14ac:dyDescent="0.25">
      <c r="A92" s="26">
        <v>70</v>
      </c>
      <c r="B92" s="32" t="s">
        <v>92</v>
      </c>
      <c r="C92" s="33" t="s">
        <v>21</v>
      </c>
      <c r="D92" s="29"/>
      <c r="E92" s="29"/>
      <c r="F92" s="29"/>
      <c r="G92" s="29"/>
      <c r="H92" s="30"/>
      <c r="I92" s="29"/>
      <c r="J92" s="29"/>
      <c r="K92" s="29"/>
      <c r="L92" s="29"/>
      <c r="M92" s="31">
        <f t="shared" si="2"/>
        <v>0</v>
      </c>
      <c r="N92" s="97">
        <f t="shared" si="3"/>
        <v>0</v>
      </c>
    </row>
    <row r="93" spans="1:14" x14ac:dyDescent="0.25">
      <c r="A93" s="26">
        <v>71</v>
      </c>
      <c r="B93" s="27" t="s">
        <v>93</v>
      </c>
      <c r="C93" s="28" t="s">
        <v>21</v>
      </c>
      <c r="D93" s="29"/>
      <c r="E93" s="29"/>
      <c r="F93" s="29"/>
      <c r="G93" s="29"/>
      <c r="H93" s="30"/>
      <c r="I93" s="29"/>
      <c r="J93" s="29"/>
      <c r="K93" s="29"/>
      <c r="L93" s="29"/>
      <c r="M93" s="31">
        <f t="shared" si="2"/>
        <v>0</v>
      </c>
      <c r="N93" s="97">
        <f t="shared" si="3"/>
        <v>0</v>
      </c>
    </row>
    <row r="94" spans="1:14" x14ac:dyDescent="0.25">
      <c r="A94" s="26">
        <v>72</v>
      </c>
      <c r="B94" s="27" t="s">
        <v>177</v>
      </c>
      <c r="C94" s="28" t="s">
        <v>21</v>
      </c>
      <c r="D94" s="29"/>
      <c r="E94" s="29"/>
      <c r="F94" s="29"/>
      <c r="G94" s="29"/>
      <c r="H94" s="30"/>
      <c r="I94" s="29"/>
      <c r="J94" s="29"/>
      <c r="K94" s="29"/>
      <c r="L94" s="29"/>
      <c r="M94" s="31">
        <f t="shared" si="2"/>
        <v>0</v>
      </c>
      <c r="N94" s="97">
        <f t="shared" si="3"/>
        <v>0</v>
      </c>
    </row>
    <row r="95" spans="1:14" x14ac:dyDescent="0.25">
      <c r="A95" s="26">
        <v>73</v>
      </c>
      <c r="B95" s="27" t="s">
        <v>94</v>
      </c>
      <c r="C95" s="28" t="s">
        <v>21</v>
      </c>
      <c r="D95" s="29"/>
      <c r="E95" s="29"/>
      <c r="F95" s="29">
        <v>0.23</v>
      </c>
      <c r="G95" s="35">
        <v>0.30599999999999999</v>
      </c>
      <c r="H95" s="30"/>
      <c r="I95" s="29"/>
      <c r="J95" s="29"/>
      <c r="K95" s="29"/>
      <c r="L95" s="29"/>
      <c r="M95" s="31">
        <f t="shared" si="2"/>
        <v>0.23</v>
      </c>
      <c r="N95" s="97">
        <f t="shared" si="3"/>
        <v>0.30599999999999999</v>
      </c>
    </row>
    <row r="96" spans="1:14" x14ac:dyDescent="0.25">
      <c r="A96" s="26">
        <v>74</v>
      </c>
      <c r="B96" s="27" t="s">
        <v>95</v>
      </c>
      <c r="C96" s="28" t="s">
        <v>21</v>
      </c>
      <c r="D96" s="29"/>
      <c r="E96" s="29"/>
      <c r="F96" s="29">
        <v>1.4999999999999999E-2</v>
      </c>
      <c r="G96" s="35">
        <v>0.02</v>
      </c>
      <c r="H96" s="30"/>
      <c r="I96" s="29"/>
      <c r="J96" s="29"/>
      <c r="K96" s="29"/>
      <c r="L96" s="29"/>
      <c r="M96" s="31">
        <f t="shared" si="2"/>
        <v>1.4999999999999999E-2</v>
      </c>
      <c r="N96" s="97">
        <f t="shared" si="3"/>
        <v>0.02</v>
      </c>
    </row>
    <row r="97" spans="1:14" x14ac:dyDescent="0.25">
      <c r="A97" s="26">
        <v>75</v>
      </c>
      <c r="B97" s="27" t="s">
        <v>96</v>
      </c>
      <c r="C97" s="28" t="s">
        <v>21</v>
      </c>
      <c r="D97" s="29"/>
      <c r="E97" s="29"/>
      <c r="F97" s="29"/>
      <c r="G97" s="29"/>
      <c r="H97" s="30"/>
      <c r="I97" s="29"/>
      <c r="J97" s="29"/>
      <c r="K97" s="29"/>
      <c r="L97" s="29"/>
      <c r="M97" s="31">
        <f t="shared" si="2"/>
        <v>0</v>
      </c>
      <c r="N97" s="97">
        <f t="shared" si="3"/>
        <v>0</v>
      </c>
    </row>
    <row r="98" spans="1:14" x14ac:dyDescent="0.25">
      <c r="A98" s="26">
        <v>76</v>
      </c>
      <c r="B98" s="27" t="s">
        <v>97</v>
      </c>
      <c r="C98" s="28" t="s">
        <v>21</v>
      </c>
      <c r="D98" s="29"/>
      <c r="E98" s="29"/>
      <c r="F98" s="29"/>
      <c r="G98" s="29"/>
      <c r="H98" s="30"/>
      <c r="I98" s="29"/>
      <c r="J98" s="29"/>
      <c r="K98" s="29"/>
      <c r="L98" s="29"/>
      <c r="M98" s="31">
        <f t="shared" si="2"/>
        <v>0</v>
      </c>
      <c r="N98" s="97">
        <f t="shared" si="3"/>
        <v>0</v>
      </c>
    </row>
    <row r="99" spans="1:14" x14ac:dyDescent="0.25">
      <c r="A99" s="26">
        <v>77</v>
      </c>
      <c r="B99" s="27" t="s">
        <v>98</v>
      </c>
      <c r="C99" s="28" t="s">
        <v>21</v>
      </c>
      <c r="D99" s="29">
        <v>7.2999999999999995E-2</v>
      </c>
      <c r="E99" s="35">
        <f>D99*100/60</f>
        <v>0.12166666666666666</v>
      </c>
      <c r="F99" s="29"/>
      <c r="G99" s="29"/>
      <c r="H99" s="30"/>
      <c r="I99" s="29"/>
      <c r="J99" s="29"/>
      <c r="K99" s="29"/>
      <c r="L99" s="29"/>
      <c r="M99" s="31">
        <f t="shared" si="2"/>
        <v>7.2999999999999995E-2</v>
      </c>
      <c r="N99" s="97">
        <f t="shared" si="3"/>
        <v>0.12166666666666666</v>
      </c>
    </row>
    <row r="100" spans="1:14" x14ac:dyDescent="0.25">
      <c r="A100" s="26">
        <v>78</v>
      </c>
      <c r="B100" s="40" t="s">
        <v>99</v>
      </c>
      <c r="C100" s="41" t="s">
        <v>21</v>
      </c>
      <c r="D100" s="29"/>
      <c r="E100" s="29"/>
      <c r="F100" s="29"/>
      <c r="G100" s="29"/>
      <c r="H100" s="30"/>
      <c r="I100" s="29"/>
      <c r="J100" s="29"/>
      <c r="K100" s="29"/>
      <c r="L100" s="29"/>
      <c r="M100" s="31">
        <f t="shared" si="2"/>
        <v>0</v>
      </c>
      <c r="N100" s="97">
        <f t="shared" si="3"/>
        <v>0</v>
      </c>
    </row>
    <row r="101" spans="1:14" x14ac:dyDescent="0.25">
      <c r="A101" s="26">
        <v>79</v>
      </c>
      <c r="B101" s="40" t="s">
        <v>100</v>
      </c>
      <c r="C101" s="41" t="s">
        <v>21</v>
      </c>
      <c r="D101" s="29"/>
      <c r="E101" s="29"/>
      <c r="F101" s="29"/>
      <c r="G101" s="29"/>
      <c r="H101" s="30"/>
      <c r="I101" s="29"/>
      <c r="J101" s="29"/>
      <c r="K101" s="29"/>
      <c r="L101" s="29"/>
      <c r="M101" s="31">
        <f t="shared" si="2"/>
        <v>0</v>
      </c>
      <c r="N101" s="97">
        <f t="shared" si="3"/>
        <v>0</v>
      </c>
    </row>
    <row r="102" spans="1:14" x14ac:dyDescent="0.25">
      <c r="A102" s="26">
        <v>80</v>
      </c>
      <c r="B102" s="40" t="s">
        <v>101</v>
      </c>
      <c r="C102" s="41" t="s">
        <v>21</v>
      </c>
      <c r="D102" s="29"/>
      <c r="E102" s="29"/>
      <c r="F102" s="29"/>
      <c r="G102" s="29"/>
      <c r="H102" s="30"/>
      <c r="I102" s="29"/>
      <c r="J102" s="29"/>
      <c r="K102" s="29"/>
      <c r="L102" s="29"/>
      <c r="M102" s="31">
        <f t="shared" si="2"/>
        <v>0</v>
      </c>
      <c r="N102" s="97">
        <f t="shared" si="3"/>
        <v>0</v>
      </c>
    </row>
    <row r="103" spans="1:14" x14ac:dyDescent="0.25">
      <c r="A103" s="42"/>
      <c r="B103" s="43" t="s">
        <v>102</v>
      </c>
      <c r="C103" s="41"/>
      <c r="D103" s="29"/>
      <c r="E103" s="29"/>
      <c r="F103" s="29"/>
      <c r="G103" s="29"/>
      <c r="H103" s="30"/>
      <c r="I103" s="29"/>
      <c r="J103" s="29"/>
      <c r="K103" s="29"/>
      <c r="L103" s="29"/>
      <c r="M103" s="31">
        <f t="shared" si="2"/>
        <v>0</v>
      </c>
      <c r="N103" s="97">
        <f t="shared" si="3"/>
        <v>0</v>
      </c>
    </row>
    <row r="104" spans="1:14" x14ac:dyDescent="0.25">
      <c r="A104" s="26">
        <v>81</v>
      </c>
      <c r="B104" s="27" t="s">
        <v>103</v>
      </c>
      <c r="C104" s="28" t="s">
        <v>21</v>
      </c>
      <c r="D104" s="29"/>
      <c r="E104" s="29"/>
      <c r="F104" s="29"/>
      <c r="G104" s="29"/>
      <c r="H104" s="30"/>
      <c r="I104" s="29"/>
      <c r="J104" s="29"/>
      <c r="K104" s="29"/>
      <c r="L104" s="29"/>
      <c r="M104" s="31">
        <f t="shared" si="2"/>
        <v>0</v>
      </c>
      <c r="N104" s="97">
        <f t="shared" si="3"/>
        <v>0</v>
      </c>
    </row>
    <row r="105" spans="1:14" x14ac:dyDescent="0.25">
      <c r="A105" s="44">
        <v>82</v>
      </c>
      <c r="B105" s="45" t="s">
        <v>11</v>
      </c>
      <c r="C105" s="46" t="s">
        <v>21</v>
      </c>
      <c r="D105" s="29"/>
      <c r="E105" s="29"/>
      <c r="F105" s="29"/>
      <c r="G105" s="29"/>
      <c r="H105" s="30"/>
      <c r="I105" s="29"/>
      <c r="J105" s="29"/>
      <c r="K105" s="29"/>
      <c r="L105" s="29"/>
      <c r="M105" s="31">
        <f t="shared" si="2"/>
        <v>0</v>
      </c>
      <c r="N105" s="97">
        <f t="shared" si="3"/>
        <v>0</v>
      </c>
    </row>
    <row r="106" spans="1:14" x14ac:dyDescent="0.25">
      <c r="A106" s="26">
        <v>83</v>
      </c>
      <c r="B106" s="32" t="s">
        <v>104</v>
      </c>
      <c r="C106" s="47" t="s">
        <v>21</v>
      </c>
      <c r="D106" s="29"/>
      <c r="E106" s="29"/>
      <c r="F106" s="29"/>
      <c r="G106" s="29"/>
      <c r="H106" s="30"/>
      <c r="I106" s="29"/>
      <c r="J106" s="29"/>
      <c r="K106" s="29"/>
      <c r="L106" s="29"/>
      <c r="M106" s="31">
        <f t="shared" si="2"/>
        <v>0</v>
      </c>
      <c r="N106" s="97">
        <f t="shared" si="3"/>
        <v>0</v>
      </c>
    </row>
    <row r="107" spans="1:14" x14ac:dyDescent="0.25">
      <c r="A107" s="44">
        <v>84</v>
      </c>
      <c r="B107" s="32" t="s">
        <v>8</v>
      </c>
      <c r="C107" s="47" t="s">
        <v>105</v>
      </c>
      <c r="D107" s="29"/>
      <c r="E107" s="29"/>
      <c r="F107" s="29"/>
      <c r="G107" s="29"/>
      <c r="H107" s="30"/>
      <c r="I107" s="29"/>
      <c r="J107" s="29"/>
      <c r="K107" s="29"/>
      <c r="L107" s="29"/>
      <c r="M107" s="31">
        <f t="shared" si="2"/>
        <v>0</v>
      </c>
      <c r="N107" s="97">
        <f t="shared" si="3"/>
        <v>0</v>
      </c>
    </row>
    <row r="108" spans="1:14" x14ac:dyDescent="0.25">
      <c r="A108" s="42"/>
      <c r="B108" s="43" t="s">
        <v>106</v>
      </c>
      <c r="C108" s="41"/>
      <c r="D108" s="29"/>
      <c r="E108" s="29"/>
      <c r="F108" s="29"/>
      <c r="G108" s="29"/>
      <c r="H108" s="30"/>
      <c r="I108" s="29"/>
      <c r="J108" s="29"/>
      <c r="K108" s="29"/>
      <c r="L108" s="29"/>
      <c r="M108" s="31">
        <f t="shared" si="2"/>
        <v>0</v>
      </c>
      <c r="N108" s="97">
        <f t="shared" si="3"/>
        <v>0</v>
      </c>
    </row>
    <row r="109" spans="1:14" x14ac:dyDescent="0.25">
      <c r="A109" s="26">
        <v>85</v>
      </c>
      <c r="B109" s="32" t="s">
        <v>10</v>
      </c>
      <c r="C109" s="33" t="s">
        <v>58</v>
      </c>
      <c r="D109" s="30"/>
      <c r="E109" s="30"/>
      <c r="F109" s="30"/>
      <c r="G109" s="30"/>
      <c r="H109" s="30"/>
      <c r="I109" s="29"/>
      <c r="J109" s="29"/>
      <c r="K109" s="29"/>
      <c r="L109" s="29"/>
      <c r="M109" s="31">
        <f t="shared" si="2"/>
        <v>0</v>
      </c>
      <c r="N109" s="97">
        <f t="shared" si="3"/>
        <v>0</v>
      </c>
    </row>
    <row r="110" spans="1:14" x14ac:dyDescent="0.25">
      <c r="A110" s="26"/>
      <c r="B110" s="43" t="s">
        <v>107</v>
      </c>
      <c r="C110" s="33"/>
      <c r="D110" s="29"/>
      <c r="E110" s="29"/>
      <c r="F110" s="29"/>
      <c r="G110" s="29"/>
      <c r="H110" s="30"/>
      <c r="I110" s="29"/>
      <c r="J110" s="29"/>
      <c r="K110" s="29"/>
      <c r="L110" s="29"/>
      <c r="M110" s="31">
        <f t="shared" si="2"/>
        <v>0</v>
      </c>
      <c r="N110" s="97">
        <f t="shared" si="3"/>
        <v>0</v>
      </c>
    </row>
    <row r="111" spans="1:14" x14ac:dyDescent="0.25">
      <c r="A111" s="48">
        <v>86</v>
      </c>
      <c r="B111" s="32" t="s">
        <v>108</v>
      </c>
      <c r="C111" s="25" t="s">
        <v>105</v>
      </c>
      <c r="D111" s="29"/>
      <c r="E111" s="29"/>
      <c r="F111" s="29"/>
      <c r="G111" s="29"/>
      <c r="H111" s="30"/>
      <c r="I111" s="29"/>
      <c r="J111" s="29"/>
      <c r="K111" s="29"/>
      <c r="L111" s="29"/>
      <c r="M111" s="31">
        <f t="shared" si="2"/>
        <v>0</v>
      </c>
      <c r="N111" s="97">
        <f t="shared" si="3"/>
        <v>0</v>
      </c>
    </row>
    <row r="112" spans="1:14" x14ac:dyDescent="0.25">
      <c r="A112" s="26">
        <v>87</v>
      </c>
      <c r="B112" s="32" t="s">
        <v>109</v>
      </c>
      <c r="C112" s="33" t="s">
        <v>21</v>
      </c>
      <c r="D112" s="29"/>
      <c r="E112" s="29"/>
      <c r="F112" s="29"/>
      <c r="G112" s="29"/>
      <c r="H112" s="30"/>
      <c r="I112" s="29"/>
      <c r="J112" s="29"/>
      <c r="K112" s="29"/>
      <c r="L112" s="29"/>
      <c r="M112" s="31">
        <f t="shared" si="2"/>
        <v>0</v>
      </c>
      <c r="N112" s="97">
        <f t="shared" si="3"/>
        <v>0</v>
      </c>
    </row>
    <row r="113" spans="1:14" x14ac:dyDescent="0.25">
      <c r="B113" s="49" t="s">
        <v>110</v>
      </c>
      <c r="C113" s="25"/>
      <c r="D113" s="22"/>
      <c r="E113" s="22"/>
      <c r="F113" s="22"/>
      <c r="G113" s="22"/>
      <c r="H113" s="30"/>
      <c r="I113" s="22"/>
      <c r="J113" s="22"/>
      <c r="K113" s="22"/>
      <c r="L113" s="22"/>
      <c r="M113" s="31">
        <f t="shared" si="2"/>
        <v>0</v>
      </c>
      <c r="N113" s="97">
        <f t="shared" si="3"/>
        <v>0</v>
      </c>
    </row>
    <row r="114" spans="1:14" x14ac:dyDescent="0.25">
      <c r="A114" s="26">
        <v>88</v>
      </c>
      <c r="B114" s="27" t="s">
        <v>111</v>
      </c>
      <c r="C114" s="46" t="s">
        <v>21</v>
      </c>
      <c r="D114" s="29"/>
      <c r="E114" s="29"/>
      <c r="F114" s="29"/>
      <c r="G114" s="29"/>
      <c r="H114" s="30"/>
      <c r="I114" s="29"/>
      <c r="J114" s="29"/>
      <c r="K114" s="29"/>
      <c r="L114" s="29"/>
      <c r="M114" s="31">
        <f t="shared" si="2"/>
        <v>0</v>
      </c>
      <c r="N114" s="97">
        <f t="shared" si="3"/>
        <v>0</v>
      </c>
    </row>
  </sheetData>
  <mergeCells count="10">
    <mergeCell ref="A1:M3"/>
    <mergeCell ref="A4:M6"/>
    <mergeCell ref="D7:M7"/>
    <mergeCell ref="M8:M9"/>
    <mergeCell ref="N8:N9"/>
    <mergeCell ref="D9:E9"/>
    <mergeCell ref="F9:G9"/>
    <mergeCell ref="I9:J9"/>
    <mergeCell ref="K9:L9"/>
    <mergeCell ref="D8:L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"/>
  <sheetViews>
    <sheetView workbookViewId="0">
      <selection activeCell="N15" sqref="N15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5" width="13.85546875" customWidth="1"/>
    <col min="6" max="9" width="15.42578125" customWidth="1"/>
    <col min="10" max="10" width="14.28515625" customWidth="1"/>
    <col min="11" max="12" width="12" customWidth="1"/>
    <col min="13" max="14" width="11.85546875" customWidth="1"/>
    <col min="15" max="15" width="14.7109375" style="50" customWidth="1"/>
    <col min="16" max="16" width="14" customWidth="1"/>
    <col min="221" max="221" width="3.7109375" customWidth="1"/>
    <col min="222" max="222" width="27.85546875" customWidth="1"/>
    <col min="223" max="223" width="3.7109375" customWidth="1"/>
    <col min="224" max="263" width="0" hidden="1" customWidth="1"/>
    <col min="264" max="264" width="10.28515625" customWidth="1"/>
    <col min="266" max="266" width="12.5703125" customWidth="1"/>
    <col min="270" max="270" width="10.7109375" customWidth="1"/>
    <col min="477" max="477" width="3.7109375" customWidth="1"/>
    <col min="478" max="478" width="27.85546875" customWidth="1"/>
    <col min="479" max="479" width="3.7109375" customWidth="1"/>
    <col min="480" max="519" width="0" hidden="1" customWidth="1"/>
    <col min="520" max="520" width="10.28515625" customWidth="1"/>
    <col min="522" max="522" width="12.5703125" customWidth="1"/>
    <col min="526" max="526" width="10.7109375" customWidth="1"/>
    <col min="733" max="733" width="3.7109375" customWidth="1"/>
    <col min="734" max="734" width="27.85546875" customWidth="1"/>
    <col min="735" max="735" width="3.7109375" customWidth="1"/>
    <col min="736" max="775" width="0" hidden="1" customWidth="1"/>
    <col min="776" max="776" width="10.28515625" customWidth="1"/>
    <col min="778" max="778" width="12.5703125" customWidth="1"/>
    <col min="782" max="782" width="10.7109375" customWidth="1"/>
    <col min="989" max="989" width="3.7109375" customWidth="1"/>
    <col min="990" max="990" width="27.85546875" customWidth="1"/>
    <col min="991" max="991" width="3.7109375" customWidth="1"/>
    <col min="992" max="1031" width="0" hidden="1" customWidth="1"/>
    <col min="1032" max="1032" width="10.28515625" customWidth="1"/>
    <col min="1034" max="1034" width="12.5703125" customWidth="1"/>
    <col min="1038" max="1038" width="10.7109375" customWidth="1"/>
    <col min="1245" max="1245" width="3.7109375" customWidth="1"/>
    <col min="1246" max="1246" width="27.85546875" customWidth="1"/>
    <col min="1247" max="1247" width="3.7109375" customWidth="1"/>
    <col min="1248" max="1287" width="0" hidden="1" customWidth="1"/>
    <col min="1288" max="1288" width="10.28515625" customWidth="1"/>
    <col min="1290" max="1290" width="12.5703125" customWidth="1"/>
    <col min="1294" max="1294" width="10.7109375" customWidth="1"/>
    <col min="1501" max="1501" width="3.7109375" customWidth="1"/>
    <col min="1502" max="1502" width="27.85546875" customWidth="1"/>
    <col min="1503" max="1503" width="3.7109375" customWidth="1"/>
    <col min="1504" max="1543" width="0" hidden="1" customWidth="1"/>
    <col min="1544" max="1544" width="10.28515625" customWidth="1"/>
    <col min="1546" max="1546" width="12.5703125" customWidth="1"/>
    <col min="1550" max="1550" width="10.7109375" customWidth="1"/>
    <col min="1757" max="1757" width="3.7109375" customWidth="1"/>
    <col min="1758" max="1758" width="27.85546875" customWidth="1"/>
    <col min="1759" max="1759" width="3.7109375" customWidth="1"/>
    <col min="1760" max="1799" width="0" hidden="1" customWidth="1"/>
    <col min="1800" max="1800" width="10.28515625" customWidth="1"/>
    <col min="1802" max="1802" width="12.5703125" customWidth="1"/>
    <col min="1806" max="1806" width="10.7109375" customWidth="1"/>
    <col min="2013" max="2013" width="3.7109375" customWidth="1"/>
    <col min="2014" max="2014" width="27.85546875" customWidth="1"/>
    <col min="2015" max="2015" width="3.7109375" customWidth="1"/>
    <col min="2016" max="2055" width="0" hidden="1" customWidth="1"/>
    <col min="2056" max="2056" width="10.28515625" customWidth="1"/>
    <col min="2058" max="2058" width="12.5703125" customWidth="1"/>
    <col min="2062" max="2062" width="10.7109375" customWidth="1"/>
    <col min="2269" max="2269" width="3.7109375" customWidth="1"/>
    <col min="2270" max="2270" width="27.85546875" customWidth="1"/>
    <col min="2271" max="2271" width="3.7109375" customWidth="1"/>
    <col min="2272" max="2311" width="0" hidden="1" customWidth="1"/>
    <col min="2312" max="2312" width="10.28515625" customWidth="1"/>
    <col min="2314" max="2314" width="12.5703125" customWidth="1"/>
    <col min="2318" max="2318" width="10.7109375" customWidth="1"/>
    <col min="2525" max="2525" width="3.7109375" customWidth="1"/>
    <col min="2526" max="2526" width="27.85546875" customWidth="1"/>
    <col min="2527" max="2527" width="3.7109375" customWidth="1"/>
    <col min="2528" max="2567" width="0" hidden="1" customWidth="1"/>
    <col min="2568" max="2568" width="10.28515625" customWidth="1"/>
    <col min="2570" max="2570" width="12.5703125" customWidth="1"/>
    <col min="2574" max="2574" width="10.7109375" customWidth="1"/>
    <col min="2781" max="2781" width="3.7109375" customWidth="1"/>
    <col min="2782" max="2782" width="27.85546875" customWidth="1"/>
    <col min="2783" max="2783" width="3.7109375" customWidth="1"/>
    <col min="2784" max="2823" width="0" hidden="1" customWidth="1"/>
    <col min="2824" max="2824" width="10.28515625" customWidth="1"/>
    <col min="2826" max="2826" width="12.5703125" customWidth="1"/>
    <col min="2830" max="2830" width="10.7109375" customWidth="1"/>
    <col min="3037" max="3037" width="3.7109375" customWidth="1"/>
    <col min="3038" max="3038" width="27.85546875" customWidth="1"/>
    <col min="3039" max="3039" width="3.7109375" customWidth="1"/>
    <col min="3040" max="3079" width="0" hidden="1" customWidth="1"/>
    <col min="3080" max="3080" width="10.28515625" customWidth="1"/>
    <col min="3082" max="3082" width="12.5703125" customWidth="1"/>
    <col min="3086" max="3086" width="10.7109375" customWidth="1"/>
    <col min="3293" max="3293" width="3.7109375" customWidth="1"/>
    <col min="3294" max="3294" width="27.85546875" customWidth="1"/>
    <col min="3295" max="3295" width="3.7109375" customWidth="1"/>
    <col min="3296" max="3335" width="0" hidden="1" customWidth="1"/>
    <col min="3336" max="3336" width="10.28515625" customWidth="1"/>
    <col min="3338" max="3338" width="12.5703125" customWidth="1"/>
    <col min="3342" max="3342" width="10.7109375" customWidth="1"/>
    <col min="3549" max="3549" width="3.7109375" customWidth="1"/>
    <col min="3550" max="3550" width="27.85546875" customWidth="1"/>
    <col min="3551" max="3551" width="3.7109375" customWidth="1"/>
    <col min="3552" max="3591" width="0" hidden="1" customWidth="1"/>
    <col min="3592" max="3592" width="10.28515625" customWidth="1"/>
    <col min="3594" max="3594" width="12.5703125" customWidth="1"/>
    <col min="3598" max="3598" width="10.7109375" customWidth="1"/>
    <col min="3805" max="3805" width="3.7109375" customWidth="1"/>
    <col min="3806" max="3806" width="27.85546875" customWidth="1"/>
    <col min="3807" max="3807" width="3.7109375" customWidth="1"/>
    <col min="3808" max="3847" width="0" hidden="1" customWidth="1"/>
    <col min="3848" max="3848" width="10.28515625" customWidth="1"/>
    <col min="3850" max="3850" width="12.5703125" customWidth="1"/>
    <col min="3854" max="3854" width="10.7109375" customWidth="1"/>
    <col min="4061" max="4061" width="3.7109375" customWidth="1"/>
    <col min="4062" max="4062" width="27.85546875" customWidth="1"/>
    <col min="4063" max="4063" width="3.7109375" customWidth="1"/>
    <col min="4064" max="4103" width="0" hidden="1" customWidth="1"/>
    <col min="4104" max="4104" width="10.28515625" customWidth="1"/>
    <col min="4106" max="4106" width="12.5703125" customWidth="1"/>
    <col min="4110" max="4110" width="10.7109375" customWidth="1"/>
    <col min="4317" max="4317" width="3.7109375" customWidth="1"/>
    <col min="4318" max="4318" width="27.85546875" customWidth="1"/>
    <col min="4319" max="4319" width="3.7109375" customWidth="1"/>
    <col min="4320" max="4359" width="0" hidden="1" customWidth="1"/>
    <col min="4360" max="4360" width="10.28515625" customWidth="1"/>
    <col min="4362" max="4362" width="12.5703125" customWidth="1"/>
    <col min="4366" max="4366" width="10.7109375" customWidth="1"/>
    <col min="4573" max="4573" width="3.7109375" customWidth="1"/>
    <col min="4574" max="4574" width="27.85546875" customWidth="1"/>
    <col min="4575" max="4575" width="3.7109375" customWidth="1"/>
    <col min="4576" max="4615" width="0" hidden="1" customWidth="1"/>
    <col min="4616" max="4616" width="10.28515625" customWidth="1"/>
    <col min="4618" max="4618" width="12.5703125" customWidth="1"/>
    <col min="4622" max="4622" width="10.7109375" customWidth="1"/>
    <col min="4829" max="4829" width="3.7109375" customWidth="1"/>
    <col min="4830" max="4830" width="27.85546875" customWidth="1"/>
    <col min="4831" max="4831" width="3.7109375" customWidth="1"/>
    <col min="4832" max="4871" width="0" hidden="1" customWidth="1"/>
    <col min="4872" max="4872" width="10.28515625" customWidth="1"/>
    <col min="4874" max="4874" width="12.5703125" customWidth="1"/>
    <col min="4878" max="4878" width="10.7109375" customWidth="1"/>
    <col min="5085" max="5085" width="3.7109375" customWidth="1"/>
    <col min="5086" max="5086" width="27.85546875" customWidth="1"/>
    <col min="5087" max="5087" width="3.7109375" customWidth="1"/>
    <col min="5088" max="5127" width="0" hidden="1" customWidth="1"/>
    <col min="5128" max="5128" width="10.28515625" customWidth="1"/>
    <col min="5130" max="5130" width="12.5703125" customWidth="1"/>
    <col min="5134" max="5134" width="10.7109375" customWidth="1"/>
    <col min="5341" max="5341" width="3.7109375" customWidth="1"/>
    <col min="5342" max="5342" width="27.85546875" customWidth="1"/>
    <col min="5343" max="5343" width="3.7109375" customWidth="1"/>
    <col min="5344" max="5383" width="0" hidden="1" customWidth="1"/>
    <col min="5384" max="5384" width="10.28515625" customWidth="1"/>
    <col min="5386" max="5386" width="12.5703125" customWidth="1"/>
    <col min="5390" max="5390" width="10.7109375" customWidth="1"/>
    <col min="5597" max="5597" width="3.7109375" customWidth="1"/>
    <col min="5598" max="5598" width="27.85546875" customWidth="1"/>
    <col min="5599" max="5599" width="3.7109375" customWidth="1"/>
    <col min="5600" max="5639" width="0" hidden="1" customWidth="1"/>
    <col min="5640" max="5640" width="10.28515625" customWidth="1"/>
    <col min="5642" max="5642" width="12.5703125" customWidth="1"/>
    <col min="5646" max="5646" width="10.7109375" customWidth="1"/>
    <col min="5853" max="5853" width="3.7109375" customWidth="1"/>
    <col min="5854" max="5854" width="27.85546875" customWidth="1"/>
    <col min="5855" max="5855" width="3.7109375" customWidth="1"/>
    <col min="5856" max="5895" width="0" hidden="1" customWidth="1"/>
    <col min="5896" max="5896" width="10.28515625" customWidth="1"/>
    <col min="5898" max="5898" width="12.5703125" customWidth="1"/>
    <col min="5902" max="5902" width="10.7109375" customWidth="1"/>
    <col min="6109" max="6109" width="3.7109375" customWidth="1"/>
    <col min="6110" max="6110" width="27.85546875" customWidth="1"/>
    <col min="6111" max="6111" width="3.7109375" customWidth="1"/>
    <col min="6112" max="6151" width="0" hidden="1" customWidth="1"/>
    <col min="6152" max="6152" width="10.28515625" customWidth="1"/>
    <col min="6154" max="6154" width="12.5703125" customWidth="1"/>
    <col min="6158" max="6158" width="10.7109375" customWidth="1"/>
    <col min="6365" max="6365" width="3.7109375" customWidth="1"/>
    <col min="6366" max="6366" width="27.85546875" customWidth="1"/>
    <col min="6367" max="6367" width="3.7109375" customWidth="1"/>
    <col min="6368" max="6407" width="0" hidden="1" customWidth="1"/>
    <col min="6408" max="6408" width="10.28515625" customWidth="1"/>
    <col min="6410" max="6410" width="12.5703125" customWidth="1"/>
    <col min="6414" max="6414" width="10.7109375" customWidth="1"/>
    <col min="6621" max="6621" width="3.7109375" customWidth="1"/>
    <col min="6622" max="6622" width="27.85546875" customWidth="1"/>
    <col min="6623" max="6623" width="3.7109375" customWidth="1"/>
    <col min="6624" max="6663" width="0" hidden="1" customWidth="1"/>
    <col min="6664" max="6664" width="10.28515625" customWidth="1"/>
    <col min="6666" max="6666" width="12.5703125" customWidth="1"/>
    <col min="6670" max="6670" width="10.7109375" customWidth="1"/>
    <col min="6877" max="6877" width="3.7109375" customWidth="1"/>
    <col min="6878" max="6878" width="27.85546875" customWidth="1"/>
    <col min="6879" max="6879" width="3.7109375" customWidth="1"/>
    <col min="6880" max="6919" width="0" hidden="1" customWidth="1"/>
    <col min="6920" max="6920" width="10.28515625" customWidth="1"/>
    <col min="6922" max="6922" width="12.5703125" customWidth="1"/>
    <col min="6926" max="6926" width="10.7109375" customWidth="1"/>
    <col min="7133" max="7133" width="3.7109375" customWidth="1"/>
    <col min="7134" max="7134" width="27.85546875" customWidth="1"/>
    <col min="7135" max="7135" width="3.7109375" customWidth="1"/>
    <col min="7136" max="7175" width="0" hidden="1" customWidth="1"/>
    <col min="7176" max="7176" width="10.28515625" customWidth="1"/>
    <col min="7178" max="7178" width="12.5703125" customWidth="1"/>
    <col min="7182" max="7182" width="10.7109375" customWidth="1"/>
    <col min="7389" max="7389" width="3.7109375" customWidth="1"/>
    <col min="7390" max="7390" width="27.85546875" customWidth="1"/>
    <col min="7391" max="7391" width="3.7109375" customWidth="1"/>
    <col min="7392" max="7431" width="0" hidden="1" customWidth="1"/>
    <col min="7432" max="7432" width="10.28515625" customWidth="1"/>
    <col min="7434" max="7434" width="12.5703125" customWidth="1"/>
    <col min="7438" max="7438" width="10.7109375" customWidth="1"/>
    <col min="7645" max="7645" width="3.7109375" customWidth="1"/>
    <col min="7646" max="7646" width="27.85546875" customWidth="1"/>
    <col min="7647" max="7647" width="3.7109375" customWidth="1"/>
    <col min="7648" max="7687" width="0" hidden="1" customWidth="1"/>
    <col min="7688" max="7688" width="10.28515625" customWidth="1"/>
    <col min="7690" max="7690" width="12.5703125" customWidth="1"/>
    <col min="7694" max="7694" width="10.7109375" customWidth="1"/>
    <col min="7901" max="7901" width="3.7109375" customWidth="1"/>
    <col min="7902" max="7902" width="27.85546875" customWidth="1"/>
    <col min="7903" max="7903" width="3.7109375" customWidth="1"/>
    <col min="7904" max="7943" width="0" hidden="1" customWidth="1"/>
    <col min="7944" max="7944" width="10.28515625" customWidth="1"/>
    <col min="7946" max="7946" width="12.5703125" customWidth="1"/>
    <col min="7950" max="7950" width="10.7109375" customWidth="1"/>
    <col min="8157" max="8157" width="3.7109375" customWidth="1"/>
    <col min="8158" max="8158" width="27.85546875" customWidth="1"/>
    <col min="8159" max="8159" width="3.7109375" customWidth="1"/>
    <col min="8160" max="8199" width="0" hidden="1" customWidth="1"/>
    <col min="8200" max="8200" width="10.28515625" customWidth="1"/>
    <col min="8202" max="8202" width="12.5703125" customWidth="1"/>
    <col min="8206" max="8206" width="10.7109375" customWidth="1"/>
    <col min="8413" max="8413" width="3.7109375" customWidth="1"/>
    <col min="8414" max="8414" width="27.85546875" customWidth="1"/>
    <col min="8415" max="8415" width="3.7109375" customWidth="1"/>
    <col min="8416" max="8455" width="0" hidden="1" customWidth="1"/>
    <col min="8456" max="8456" width="10.28515625" customWidth="1"/>
    <col min="8458" max="8458" width="12.5703125" customWidth="1"/>
    <col min="8462" max="8462" width="10.7109375" customWidth="1"/>
    <col min="8669" max="8669" width="3.7109375" customWidth="1"/>
    <col min="8670" max="8670" width="27.85546875" customWidth="1"/>
    <col min="8671" max="8671" width="3.7109375" customWidth="1"/>
    <col min="8672" max="8711" width="0" hidden="1" customWidth="1"/>
    <col min="8712" max="8712" width="10.28515625" customWidth="1"/>
    <col min="8714" max="8714" width="12.5703125" customWidth="1"/>
    <col min="8718" max="8718" width="10.7109375" customWidth="1"/>
    <col min="8925" max="8925" width="3.7109375" customWidth="1"/>
    <col min="8926" max="8926" width="27.85546875" customWidth="1"/>
    <col min="8927" max="8927" width="3.7109375" customWidth="1"/>
    <col min="8928" max="8967" width="0" hidden="1" customWidth="1"/>
    <col min="8968" max="8968" width="10.28515625" customWidth="1"/>
    <col min="8970" max="8970" width="12.5703125" customWidth="1"/>
    <col min="8974" max="8974" width="10.7109375" customWidth="1"/>
    <col min="9181" max="9181" width="3.7109375" customWidth="1"/>
    <col min="9182" max="9182" width="27.85546875" customWidth="1"/>
    <col min="9183" max="9183" width="3.7109375" customWidth="1"/>
    <col min="9184" max="9223" width="0" hidden="1" customWidth="1"/>
    <col min="9224" max="9224" width="10.28515625" customWidth="1"/>
    <col min="9226" max="9226" width="12.5703125" customWidth="1"/>
    <col min="9230" max="9230" width="10.7109375" customWidth="1"/>
    <col min="9437" max="9437" width="3.7109375" customWidth="1"/>
    <col min="9438" max="9438" width="27.85546875" customWidth="1"/>
    <col min="9439" max="9439" width="3.7109375" customWidth="1"/>
    <col min="9440" max="9479" width="0" hidden="1" customWidth="1"/>
    <col min="9480" max="9480" width="10.28515625" customWidth="1"/>
    <col min="9482" max="9482" width="12.5703125" customWidth="1"/>
    <col min="9486" max="9486" width="10.7109375" customWidth="1"/>
    <col min="9693" max="9693" width="3.7109375" customWidth="1"/>
    <col min="9694" max="9694" width="27.85546875" customWidth="1"/>
    <col min="9695" max="9695" width="3.7109375" customWidth="1"/>
    <col min="9696" max="9735" width="0" hidden="1" customWidth="1"/>
    <col min="9736" max="9736" width="10.28515625" customWidth="1"/>
    <col min="9738" max="9738" width="12.5703125" customWidth="1"/>
    <col min="9742" max="9742" width="10.7109375" customWidth="1"/>
    <col min="9949" max="9949" width="3.7109375" customWidth="1"/>
    <col min="9950" max="9950" width="27.85546875" customWidth="1"/>
    <col min="9951" max="9951" width="3.7109375" customWidth="1"/>
    <col min="9952" max="9991" width="0" hidden="1" customWidth="1"/>
    <col min="9992" max="9992" width="10.28515625" customWidth="1"/>
    <col min="9994" max="9994" width="12.5703125" customWidth="1"/>
    <col min="9998" max="9998" width="10.7109375" customWidth="1"/>
    <col min="10205" max="10205" width="3.7109375" customWidth="1"/>
    <col min="10206" max="10206" width="27.85546875" customWidth="1"/>
    <col min="10207" max="10207" width="3.7109375" customWidth="1"/>
    <col min="10208" max="10247" width="0" hidden="1" customWidth="1"/>
    <col min="10248" max="10248" width="10.28515625" customWidth="1"/>
    <col min="10250" max="10250" width="12.5703125" customWidth="1"/>
    <col min="10254" max="10254" width="10.7109375" customWidth="1"/>
    <col min="10461" max="10461" width="3.7109375" customWidth="1"/>
    <col min="10462" max="10462" width="27.85546875" customWidth="1"/>
    <col min="10463" max="10463" width="3.7109375" customWidth="1"/>
    <col min="10464" max="10503" width="0" hidden="1" customWidth="1"/>
    <col min="10504" max="10504" width="10.28515625" customWidth="1"/>
    <col min="10506" max="10506" width="12.5703125" customWidth="1"/>
    <col min="10510" max="10510" width="10.7109375" customWidth="1"/>
    <col min="10717" max="10717" width="3.7109375" customWidth="1"/>
    <col min="10718" max="10718" width="27.85546875" customWidth="1"/>
    <col min="10719" max="10719" width="3.7109375" customWidth="1"/>
    <col min="10720" max="10759" width="0" hidden="1" customWidth="1"/>
    <col min="10760" max="10760" width="10.28515625" customWidth="1"/>
    <col min="10762" max="10762" width="12.5703125" customWidth="1"/>
    <col min="10766" max="10766" width="10.7109375" customWidth="1"/>
    <col min="10973" max="10973" width="3.7109375" customWidth="1"/>
    <col min="10974" max="10974" width="27.85546875" customWidth="1"/>
    <col min="10975" max="10975" width="3.7109375" customWidth="1"/>
    <col min="10976" max="11015" width="0" hidden="1" customWidth="1"/>
    <col min="11016" max="11016" width="10.28515625" customWidth="1"/>
    <col min="11018" max="11018" width="12.5703125" customWidth="1"/>
    <col min="11022" max="11022" width="10.7109375" customWidth="1"/>
    <col min="11229" max="11229" width="3.7109375" customWidth="1"/>
    <col min="11230" max="11230" width="27.85546875" customWidth="1"/>
    <col min="11231" max="11231" width="3.7109375" customWidth="1"/>
    <col min="11232" max="11271" width="0" hidden="1" customWidth="1"/>
    <col min="11272" max="11272" width="10.28515625" customWidth="1"/>
    <col min="11274" max="11274" width="12.5703125" customWidth="1"/>
    <col min="11278" max="11278" width="10.7109375" customWidth="1"/>
    <col min="11485" max="11485" width="3.7109375" customWidth="1"/>
    <col min="11486" max="11486" width="27.85546875" customWidth="1"/>
    <col min="11487" max="11487" width="3.7109375" customWidth="1"/>
    <col min="11488" max="11527" width="0" hidden="1" customWidth="1"/>
    <col min="11528" max="11528" width="10.28515625" customWidth="1"/>
    <col min="11530" max="11530" width="12.5703125" customWidth="1"/>
    <col min="11534" max="11534" width="10.7109375" customWidth="1"/>
    <col min="11741" max="11741" width="3.7109375" customWidth="1"/>
    <col min="11742" max="11742" width="27.85546875" customWidth="1"/>
    <col min="11743" max="11743" width="3.7109375" customWidth="1"/>
    <col min="11744" max="11783" width="0" hidden="1" customWidth="1"/>
    <col min="11784" max="11784" width="10.28515625" customWidth="1"/>
    <col min="11786" max="11786" width="12.5703125" customWidth="1"/>
    <col min="11790" max="11790" width="10.7109375" customWidth="1"/>
    <col min="11997" max="11997" width="3.7109375" customWidth="1"/>
    <col min="11998" max="11998" width="27.85546875" customWidth="1"/>
    <col min="11999" max="11999" width="3.7109375" customWidth="1"/>
    <col min="12000" max="12039" width="0" hidden="1" customWidth="1"/>
    <col min="12040" max="12040" width="10.28515625" customWidth="1"/>
    <col min="12042" max="12042" width="12.5703125" customWidth="1"/>
    <col min="12046" max="12046" width="10.7109375" customWidth="1"/>
    <col min="12253" max="12253" width="3.7109375" customWidth="1"/>
    <col min="12254" max="12254" width="27.85546875" customWidth="1"/>
    <col min="12255" max="12255" width="3.7109375" customWidth="1"/>
    <col min="12256" max="12295" width="0" hidden="1" customWidth="1"/>
    <col min="12296" max="12296" width="10.28515625" customWidth="1"/>
    <col min="12298" max="12298" width="12.5703125" customWidth="1"/>
    <col min="12302" max="12302" width="10.7109375" customWidth="1"/>
    <col min="12509" max="12509" width="3.7109375" customWidth="1"/>
    <col min="12510" max="12510" width="27.85546875" customWidth="1"/>
    <col min="12511" max="12511" width="3.7109375" customWidth="1"/>
    <col min="12512" max="12551" width="0" hidden="1" customWidth="1"/>
    <col min="12552" max="12552" width="10.28515625" customWidth="1"/>
    <col min="12554" max="12554" width="12.5703125" customWidth="1"/>
    <col min="12558" max="12558" width="10.7109375" customWidth="1"/>
    <col min="12765" max="12765" width="3.7109375" customWidth="1"/>
    <col min="12766" max="12766" width="27.85546875" customWidth="1"/>
    <col min="12767" max="12767" width="3.7109375" customWidth="1"/>
    <col min="12768" max="12807" width="0" hidden="1" customWidth="1"/>
    <col min="12808" max="12808" width="10.28515625" customWidth="1"/>
    <col min="12810" max="12810" width="12.5703125" customWidth="1"/>
    <col min="12814" max="12814" width="10.7109375" customWidth="1"/>
    <col min="13021" max="13021" width="3.7109375" customWidth="1"/>
    <col min="13022" max="13022" width="27.85546875" customWidth="1"/>
    <col min="13023" max="13023" width="3.7109375" customWidth="1"/>
    <col min="13024" max="13063" width="0" hidden="1" customWidth="1"/>
    <col min="13064" max="13064" width="10.28515625" customWidth="1"/>
    <col min="13066" max="13066" width="12.5703125" customWidth="1"/>
    <col min="13070" max="13070" width="10.7109375" customWidth="1"/>
    <col min="13277" max="13277" width="3.7109375" customWidth="1"/>
    <col min="13278" max="13278" width="27.85546875" customWidth="1"/>
    <col min="13279" max="13279" width="3.7109375" customWidth="1"/>
    <col min="13280" max="13319" width="0" hidden="1" customWidth="1"/>
    <col min="13320" max="13320" width="10.28515625" customWidth="1"/>
    <col min="13322" max="13322" width="12.5703125" customWidth="1"/>
    <col min="13326" max="13326" width="10.7109375" customWidth="1"/>
    <col min="13533" max="13533" width="3.7109375" customWidth="1"/>
    <col min="13534" max="13534" width="27.85546875" customWidth="1"/>
    <col min="13535" max="13535" width="3.7109375" customWidth="1"/>
    <col min="13536" max="13575" width="0" hidden="1" customWidth="1"/>
    <col min="13576" max="13576" width="10.28515625" customWidth="1"/>
    <col min="13578" max="13578" width="12.5703125" customWidth="1"/>
    <col min="13582" max="13582" width="10.7109375" customWidth="1"/>
    <col min="13789" max="13789" width="3.7109375" customWidth="1"/>
    <col min="13790" max="13790" width="27.85546875" customWidth="1"/>
    <col min="13791" max="13791" width="3.7109375" customWidth="1"/>
    <col min="13792" max="13831" width="0" hidden="1" customWidth="1"/>
    <col min="13832" max="13832" width="10.28515625" customWidth="1"/>
    <col min="13834" max="13834" width="12.5703125" customWidth="1"/>
    <col min="13838" max="13838" width="10.7109375" customWidth="1"/>
    <col min="14045" max="14045" width="3.7109375" customWidth="1"/>
    <col min="14046" max="14046" width="27.85546875" customWidth="1"/>
    <col min="14047" max="14047" width="3.7109375" customWidth="1"/>
    <col min="14048" max="14087" width="0" hidden="1" customWidth="1"/>
    <col min="14088" max="14088" width="10.28515625" customWidth="1"/>
    <col min="14090" max="14090" width="12.5703125" customWidth="1"/>
    <col min="14094" max="14094" width="10.7109375" customWidth="1"/>
    <col min="14301" max="14301" width="3.7109375" customWidth="1"/>
    <col min="14302" max="14302" width="27.85546875" customWidth="1"/>
    <col min="14303" max="14303" width="3.7109375" customWidth="1"/>
    <col min="14304" max="14343" width="0" hidden="1" customWidth="1"/>
    <col min="14344" max="14344" width="10.28515625" customWidth="1"/>
    <col min="14346" max="14346" width="12.5703125" customWidth="1"/>
    <col min="14350" max="14350" width="10.7109375" customWidth="1"/>
    <col min="14557" max="14557" width="3.7109375" customWidth="1"/>
    <col min="14558" max="14558" width="27.85546875" customWidth="1"/>
    <col min="14559" max="14559" width="3.7109375" customWidth="1"/>
    <col min="14560" max="14599" width="0" hidden="1" customWidth="1"/>
    <col min="14600" max="14600" width="10.28515625" customWidth="1"/>
    <col min="14602" max="14602" width="12.5703125" customWidth="1"/>
    <col min="14606" max="14606" width="10.7109375" customWidth="1"/>
    <col min="14813" max="14813" width="3.7109375" customWidth="1"/>
    <col min="14814" max="14814" width="27.85546875" customWidth="1"/>
    <col min="14815" max="14815" width="3.7109375" customWidth="1"/>
    <col min="14816" max="14855" width="0" hidden="1" customWidth="1"/>
    <col min="14856" max="14856" width="10.28515625" customWidth="1"/>
    <col min="14858" max="14858" width="12.5703125" customWidth="1"/>
    <col min="14862" max="14862" width="10.7109375" customWidth="1"/>
    <col min="15069" max="15069" width="3.7109375" customWidth="1"/>
    <col min="15070" max="15070" width="27.85546875" customWidth="1"/>
    <col min="15071" max="15071" width="3.7109375" customWidth="1"/>
    <col min="15072" max="15111" width="0" hidden="1" customWidth="1"/>
    <col min="15112" max="15112" width="10.28515625" customWidth="1"/>
    <col min="15114" max="15114" width="12.5703125" customWidth="1"/>
    <col min="15118" max="15118" width="10.7109375" customWidth="1"/>
    <col min="15325" max="15325" width="3.7109375" customWidth="1"/>
    <col min="15326" max="15326" width="27.85546875" customWidth="1"/>
    <col min="15327" max="15327" width="3.7109375" customWidth="1"/>
    <col min="15328" max="15367" width="0" hidden="1" customWidth="1"/>
    <col min="15368" max="15368" width="10.28515625" customWidth="1"/>
    <col min="15370" max="15370" width="12.5703125" customWidth="1"/>
    <col min="15374" max="15374" width="10.7109375" customWidth="1"/>
    <col min="15581" max="15581" width="3.7109375" customWidth="1"/>
    <col min="15582" max="15582" width="27.85546875" customWidth="1"/>
    <col min="15583" max="15583" width="3.7109375" customWidth="1"/>
    <col min="15584" max="15623" width="0" hidden="1" customWidth="1"/>
    <col min="15624" max="15624" width="10.28515625" customWidth="1"/>
    <col min="15626" max="15626" width="12.5703125" customWidth="1"/>
    <col min="15630" max="15630" width="10.7109375" customWidth="1"/>
    <col min="15837" max="15837" width="3.7109375" customWidth="1"/>
    <col min="15838" max="15838" width="27.85546875" customWidth="1"/>
    <col min="15839" max="15839" width="3.7109375" customWidth="1"/>
    <col min="15840" max="15879" width="0" hidden="1" customWidth="1"/>
    <col min="15880" max="15880" width="10.28515625" customWidth="1"/>
    <col min="15882" max="15882" width="12.5703125" customWidth="1"/>
    <col min="15886" max="15886" width="10.7109375" customWidth="1"/>
    <col min="16093" max="16093" width="3.7109375" customWidth="1"/>
    <col min="16094" max="16094" width="27.85546875" customWidth="1"/>
    <col min="16095" max="16095" width="3.7109375" customWidth="1"/>
    <col min="16096" max="16135" width="0" hidden="1" customWidth="1"/>
    <col min="16136" max="16136" width="10.28515625" customWidth="1"/>
    <col min="16138" max="16138" width="12.5703125" customWidth="1"/>
    <col min="16142" max="16142" width="10.7109375" customWidth="1"/>
  </cols>
  <sheetData>
    <row r="1" spans="1:16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6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6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6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</row>
    <row r="5" spans="1:16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</row>
    <row r="6" spans="1:16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6" ht="38.25" x14ac:dyDescent="0.25">
      <c r="A7" s="1" t="s">
        <v>1</v>
      </c>
      <c r="B7" s="2" t="s">
        <v>2</v>
      </c>
      <c r="C7" s="3" t="s">
        <v>3</v>
      </c>
      <c r="D7" s="133" t="s">
        <v>4</v>
      </c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25"/>
    </row>
    <row r="8" spans="1:16" x14ac:dyDescent="0.25">
      <c r="A8" s="1"/>
      <c r="B8" s="2"/>
      <c r="C8" s="3"/>
      <c r="D8" s="130" t="s">
        <v>5</v>
      </c>
      <c r="E8" s="131"/>
      <c r="F8" s="149"/>
      <c r="G8" s="149"/>
      <c r="H8" s="149"/>
      <c r="I8" s="149"/>
      <c r="J8" s="149"/>
      <c r="K8" s="131" t="s">
        <v>6</v>
      </c>
      <c r="L8" s="131"/>
      <c r="M8" s="150"/>
      <c r="N8" s="105"/>
      <c r="O8" s="126" t="s">
        <v>114</v>
      </c>
      <c r="P8" s="137" t="s">
        <v>164</v>
      </c>
    </row>
    <row r="9" spans="1:16" s="7" customFormat="1" ht="22.5" customHeight="1" x14ac:dyDescent="0.25">
      <c r="A9" s="4"/>
      <c r="B9" s="5" t="s">
        <v>7</v>
      </c>
      <c r="C9" s="6"/>
      <c r="D9" s="119" t="s">
        <v>141</v>
      </c>
      <c r="E9" s="117" t="s">
        <v>178</v>
      </c>
      <c r="F9" s="134" t="s">
        <v>152</v>
      </c>
      <c r="G9" s="135"/>
      <c r="H9" s="134" t="s">
        <v>138</v>
      </c>
      <c r="I9" s="135"/>
      <c r="J9" s="51" t="s">
        <v>132</v>
      </c>
      <c r="K9" s="134" t="s">
        <v>117</v>
      </c>
      <c r="L9" s="135"/>
      <c r="M9" s="136" t="s">
        <v>118</v>
      </c>
      <c r="N9" s="136"/>
      <c r="O9" s="127"/>
      <c r="P9" s="137"/>
    </row>
    <row r="10" spans="1:16" s="12" customFormat="1" x14ac:dyDescent="0.25">
      <c r="A10" s="8"/>
      <c r="B10" s="9" t="s">
        <v>12</v>
      </c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53">
        <v>1</v>
      </c>
      <c r="P10" s="86">
        <v>1</v>
      </c>
    </row>
    <row r="11" spans="1:16" s="18" customFormat="1" ht="11.25" x14ac:dyDescent="0.2">
      <c r="A11" s="13"/>
      <c r="B11" s="14" t="s">
        <v>13</v>
      </c>
      <c r="C11" s="15"/>
      <c r="D11" s="16" t="s">
        <v>119</v>
      </c>
      <c r="E11" s="16" t="s">
        <v>15</v>
      </c>
      <c r="F11" s="16" t="s">
        <v>15</v>
      </c>
      <c r="G11" s="16" t="s">
        <v>15</v>
      </c>
      <c r="H11" s="16" t="s">
        <v>131</v>
      </c>
      <c r="I11" s="16" t="s">
        <v>142</v>
      </c>
      <c r="J11" s="16" t="s">
        <v>133</v>
      </c>
      <c r="K11" s="16" t="s">
        <v>121</v>
      </c>
      <c r="L11" s="16" t="s">
        <v>121</v>
      </c>
      <c r="M11" s="16" t="s">
        <v>17</v>
      </c>
      <c r="N11" s="16" t="s">
        <v>17</v>
      </c>
      <c r="O11" s="17"/>
      <c r="P11" s="84"/>
    </row>
    <row r="12" spans="1:16" x14ac:dyDescent="0.25">
      <c r="A12" s="8"/>
      <c r="B12" s="19" t="s">
        <v>19</v>
      </c>
      <c r="C12" s="20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4"/>
      <c r="P12" s="25"/>
    </row>
    <row r="13" spans="1:16" x14ac:dyDescent="0.25">
      <c r="A13" s="26">
        <v>1</v>
      </c>
      <c r="B13" s="27" t="s">
        <v>20</v>
      </c>
      <c r="C13" s="28" t="s">
        <v>21</v>
      </c>
      <c r="D13" s="29"/>
      <c r="E13" s="29"/>
      <c r="F13" s="29"/>
      <c r="G13" s="29"/>
      <c r="H13" s="35"/>
      <c r="I13" s="35"/>
      <c r="J13" s="35"/>
      <c r="K13" s="29"/>
      <c r="L13" s="29"/>
      <c r="M13" s="29"/>
      <c r="N13" s="29"/>
      <c r="O13" s="31">
        <f>(D13+F13+H13+J13+K13+M13)*$O$10</f>
        <v>0</v>
      </c>
      <c r="P13" s="97">
        <f>(E13+G13+I13+J13+L13+N13)*$P$10</f>
        <v>0</v>
      </c>
    </row>
    <row r="14" spans="1:16" x14ac:dyDescent="0.25">
      <c r="A14" s="26">
        <v>2</v>
      </c>
      <c r="B14" s="32" t="s">
        <v>22</v>
      </c>
      <c r="C14" s="33" t="s">
        <v>21</v>
      </c>
      <c r="D14" s="29"/>
      <c r="E14" s="29"/>
      <c r="F14" s="29"/>
      <c r="G14" s="29"/>
      <c r="H14" s="29"/>
      <c r="I14" s="29"/>
      <c r="J14" s="29"/>
      <c r="K14" s="29"/>
      <c r="L14" s="29"/>
      <c r="M14" s="29">
        <v>0.03</v>
      </c>
      <c r="N14" s="29">
        <v>0.03</v>
      </c>
      <c r="O14" s="31">
        <f t="shared" ref="O14:O81" si="0">(D14+F14+H14+J14+K14+M14)*$O$10</f>
        <v>0.03</v>
      </c>
      <c r="P14" s="97">
        <f t="shared" ref="P14:P80" si="1">(E14+G14+I14+J14+L14+N14)*$P$10</f>
        <v>0.03</v>
      </c>
    </row>
    <row r="15" spans="1:16" x14ac:dyDescent="0.25">
      <c r="A15" s="26">
        <v>3</v>
      </c>
      <c r="B15" s="27" t="s">
        <v>23</v>
      </c>
      <c r="C15" s="28" t="s">
        <v>21</v>
      </c>
      <c r="D15" s="29"/>
      <c r="E15" s="29"/>
      <c r="F15" s="29"/>
      <c r="G15" s="29"/>
      <c r="H15" s="29"/>
      <c r="I15" s="29"/>
      <c r="J15" s="29"/>
      <c r="K15" s="29">
        <v>0.02</v>
      </c>
      <c r="L15" s="29">
        <v>0.02</v>
      </c>
      <c r="M15" s="29"/>
      <c r="N15" s="29"/>
      <c r="O15" s="31">
        <f t="shared" si="0"/>
        <v>0.02</v>
      </c>
      <c r="P15" s="97">
        <f t="shared" si="1"/>
        <v>0.02</v>
      </c>
    </row>
    <row r="16" spans="1:16" x14ac:dyDescent="0.25">
      <c r="A16" s="26">
        <v>4</v>
      </c>
      <c r="B16" s="27" t="s">
        <v>24</v>
      </c>
      <c r="C16" s="28" t="s">
        <v>21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31">
        <f t="shared" si="0"/>
        <v>0</v>
      </c>
      <c r="P16" s="97">
        <f t="shared" si="1"/>
        <v>0</v>
      </c>
    </row>
    <row r="17" spans="1:16" x14ac:dyDescent="0.25">
      <c r="A17" s="8"/>
      <c r="B17" s="19" t="s">
        <v>25</v>
      </c>
      <c r="C17" s="20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31">
        <f t="shared" si="0"/>
        <v>0</v>
      </c>
      <c r="P17" s="97">
        <f t="shared" si="1"/>
        <v>0</v>
      </c>
    </row>
    <row r="18" spans="1:16" x14ac:dyDescent="0.25">
      <c r="A18" s="26">
        <v>5</v>
      </c>
      <c r="B18" s="32" t="s">
        <v>26</v>
      </c>
      <c r="C18" s="33" t="s">
        <v>21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1">
        <f t="shared" si="0"/>
        <v>0</v>
      </c>
      <c r="P18" s="97">
        <f t="shared" si="1"/>
        <v>0</v>
      </c>
    </row>
    <row r="19" spans="1:16" x14ac:dyDescent="0.25">
      <c r="A19" s="26">
        <v>6</v>
      </c>
      <c r="B19" s="27" t="s">
        <v>27</v>
      </c>
      <c r="C19" s="28" t="s">
        <v>21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1">
        <f t="shared" si="0"/>
        <v>0</v>
      </c>
      <c r="P19" s="97">
        <f t="shared" si="1"/>
        <v>0</v>
      </c>
    </row>
    <row r="20" spans="1:16" x14ac:dyDescent="0.25">
      <c r="A20" s="26">
        <v>7</v>
      </c>
      <c r="B20" s="27" t="s">
        <v>28</v>
      </c>
      <c r="C20" s="28" t="s">
        <v>21</v>
      </c>
      <c r="D20" s="29"/>
      <c r="E20" s="29"/>
      <c r="F20" s="29">
        <v>0.10199999999999999</v>
      </c>
      <c r="G20" s="29">
        <f>F20</f>
        <v>0.10199999999999999</v>
      </c>
      <c r="H20" s="29"/>
      <c r="I20" s="29"/>
      <c r="J20" s="29"/>
      <c r="K20" s="29"/>
      <c r="L20" s="29"/>
      <c r="M20" s="29"/>
      <c r="N20" s="29"/>
      <c r="O20" s="31">
        <f t="shared" si="0"/>
        <v>0.10199999999999999</v>
      </c>
      <c r="P20" s="97">
        <f t="shared" si="1"/>
        <v>0.10199999999999999</v>
      </c>
    </row>
    <row r="21" spans="1:16" x14ac:dyDescent="0.25">
      <c r="A21" s="26">
        <v>8</v>
      </c>
      <c r="B21" s="32" t="s">
        <v>29</v>
      </c>
      <c r="C21" s="33" t="s">
        <v>21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1">
        <f t="shared" si="0"/>
        <v>0</v>
      </c>
      <c r="P21" s="97">
        <f t="shared" si="1"/>
        <v>0</v>
      </c>
    </row>
    <row r="22" spans="1:16" x14ac:dyDescent="0.25">
      <c r="A22" s="26">
        <v>9</v>
      </c>
      <c r="B22" s="27" t="s">
        <v>30</v>
      </c>
      <c r="C22" s="28" t="s">
        <v>21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1">
        <f t="shared" si="0"/>
        <v>0</v>
      </c>
      <c r="P22" s="97">
        <f t="shared" si="1"/>
        <v>0</v>
      </c>
    </row>
    <row r="23" spans="1:16" x14ac:dyDescent="0.25">
      <c r="A23" s="26">
        <v>10</v>
      </c>
      <c r="B23" s="36" t="s">
        <v>31</v>
      </c>
      <c r="C23" s="37" t="s">
        <v>21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1">
        <f t="shared" si="0"/>
        <v>0</v>
      </c>
      <c r="P23" s="97">
        <f t="shared" si="1"/>
        <v>0</v>
      </c>
    </row>
    <row r="24" spans="1:16" ht="21" x14ac:dyDescent="0.25">
      <c r="A24" s="26">
        <v>11</v>
      </c>
      <c r="B24" s="54" t="s">
        <v>158</v>
      </c>
      <c r="C24" s="37" t="s">
        <v>105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31">
        <f t="shared" si="0"/>
        <v>0</v>
      </c>
      <c r="P24" s="97">
        <f t="shared" si="1"/>
        <v>0</v>
      </c>
    </row>
    <row r="25" spans="1:16" ht="21" x14ac:dyDescent="0.25">
      <c r="A25" s="26">
        <v>12</v>
      </c>
      <c r="B25" s="54" t="s">
        <v>159</v>
      </c>
      <c r="C25" s="37" t="s">
        <v>105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31">
        <f t="shared" si="0"/>
        <v>0</v>
      </c>
      <c r="P25" s="97">
        <f t="shared" si="1"/>
        <v>0</v>
      </c>
    </row>
    <row r="26" spans="1:16" x14ac:dyDescent="0.25">
      <c r="A26" s="26">
        <v>13</v>
      </c>
      <c r="B26" s="54" t="s">
        <v>161</v>
      </c>
      <c r="C26" s="37" t="s">
        <v>105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31">
        <f t="shared" si="0"/>
        <v>0</v>
      </c>
      <c r="P26" s="97">
        <f t="shared" si="1"/>
        <v>0</v>
      </c>
    </row>
    <row r="27" spans="1:16" ht="21" x14ac:dyDescent="0.25">
      <c r="A27" s="26">
        <v>14</v>
      </c>
      <c r="B27" s="54" t="s">
        <v>160</v>
      </c>
      <c r="C27" s="37" t="s">
        <v>105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31">
        <f t="shared" si="0"/>
        <v>0</v>
      </c>
      <c r="P27" s="97">
        <f t="shared" si="1"/>
        <v>0</v>
      </c>
    </row>
    <row r="28" spans="1:16" x14ac:dyDescent="0.25">
      <c r="A28" s="26">
        <v>15</v>
      </c>
      <c r="B28" s="54" t="s">
        <v>122</v>
      </c>
      <c r="C28" s="37" t="s">
        <v>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31">
        <f t="shared" si="0"/>
        <v>0</v>
      </c>
      <c r="P28" s="97">
        <f t="shared" si="1"/>
        <v>0</v>
      </c>
    </row>
    <row r="29" spans="1:16" x14ac:dyDescent="0.25">
      <c r="A29" s="26"/>
      <c r="B29" s="19" t="s">
        <v>32</v>
      </c>
      <c r="C29" s="20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31">
        <f t="shared" si="0"/>
        <v>0</v>
      </c>
      <c r="P29" s="97">
        <f t="shared" si="1"/>
        <v>0</v>
      </c>
    </row>
    <row r="30" spans="1:16" x14ac:dyDescent="0.25">
      <c r="A30" s="26">
        <v>16</v>
      </c>
      <c r="B30" s="32" t="s">
        <v>33</v>
      </c>
      <c r="C30" s="33" t="s">
        <v>21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31">
        <f t="shared" si="0"/>
        <v>0</v>
      </c>
      <c r="P30" s="97">
        <f t="shared" si="1"/>
        <v>0</v>
      </c>
    </row>
    <row r="31" spans="1:16" x14ac:dyDescent="0.25">
      <c r="A31" s="26">
        <v>17</v>
      </c>
      <c r="B31" s="32" t="s">
        <v>34</v>
      </c>
      <c r="C31" s="33" t="s">
        <v>21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31">
        <f t="shared" si="0"/>
        <v>0</v>
      </c>
      <c r="P31" s="97">
        <f t="shared" si="1"/>
        <v>0</v>
      </c>
    </row>
    <row r="32" spans="1:16" x14ac:dyDescent="0.25">
      <c r="A32" s="26">
        <v>18</v>
      </c>
      <c r="B32" s="55" t="s">
        <v>162</v>
      </c>
      <c r="C32" s="56" t="s">
        <v>105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31">
        <f t="shared" si="0"/>
        <v>0</v>
      </c>
      <c r="P32" s="97">
        <f t="shared" si="1"/>
        <v>0</v>
      </c>
    </row>
    <row r="33" spans="1:16" x14ac:dyDescent="0.25">
      <c r="A33" s="26">
        <v>19</v>
      </c>
      <c r="B33" s="55" t="s">
        <v>163</v>
      </c>
      <c r="C33" s="56" t="s">
        <v>105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31">
        <f t="shared" si="0"/>
        <v>0</v>
      </c>
      <c r="P33" s="97">
        <f t="shared" si="1"/>
        <v>0</v>
      </c>
    </row>
    <row r="34" spans="1:16" x14ac:dyDescent="0.25">
      <c r="A34" s="8"/>
      <c r="B34" s="19" t="s">
        <v>35</v>
      </c>
      <c r="C34" s="20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31">
        <f t="shared" si="0"/>
        <v>0</v>
      </c>
      <c r="P34" s="97">
        <f t="shared" si="1"/>
        <v>0</v>
      </c>
    </row>
    <row r="35" spans="1:16" x14ac:dyDescent="0.25">
      <c r="A35" s="26">
        <v>20</v>
      </c>
      <c r="B35" s="27" t="s">
        <v>36</v>
      </c>
      <c r="C35" s="2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31">
        <f t="shared" si="0"/>
        <v>0</v>
      </c>
      <c r="P35" s="97">
        <f t="shared" si="1"/>
        <v>0</v>
      </c>
    </row>
    <row r="36" spans="1:16" x14ac:dyDescent="0.25">
      <c r="A36" s="26">
        <v>21</v>
      </c>
      <c r="B36" s="32" t="s">
        <v>37</v>
      </c>
      <c r="C36" s="33" t="s">
        <v>21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31">
        <f t="shared" si="0"/>
        <v>0</v>
      </c>
      <c r="P36" s="97">
        <f t="shared" si="1"/>
        <v>0</v>
      </c>
    </row>
    <row r="37" spans="1:16" x14ac:dyDescent="0.25">
      <c r="A37" s="26">
        <v>22</v>
      </c>
      <c r="B37" s="32" t="s">
        <v>38</v>
      </c>
      <c r="C37" s="33" t="s">
        <v>21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31">
        <f t="shared" si="0"/>
        <v>0</v>
      </c>
      <c r="P37" s="97">
        <f t="shared" si="1"/>
        <v>0</v>
      </c>
    </row>
    <row r="38" spans="1:16" x14ac:dyDescent="0.25">
      <c r="A38" s="26">
        <v>23</v>
      </c>
      <c r="B38" s="32" t="s">
        <v>39</v>
      </c>
      <c r="C38" s="33" t="s">
        <v>21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31">
        <f t="shared" si="0"/>
        <v>0</v>
      </c>
      <c r="P38" s="97">
        <f t="shared" si="1"/>
        <v>0</v>
      </c>
    </row>
    <row r="39" spans="1:16" x14ac:dyDescent="0.25">
      <c r="A39" s="26">
        <v>24</v>
      </c>
      <c r="B39" s="27" t="s">
        <v>40</v>
      </c>
      <c r="C39" s="28" t="s">
        <v>21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31">
        <f t="shared" si="0"/>
        <v>0</v>
      </c>
      <c r="P39" s="97">
        <f t="shared" si="1"/>
        <v>0</v>
      </c>
    </row>
    <row r="40" spans="1:16" x14ac:dyDescent="0.25">
      <c r="A40" s="26">
        <v>25</v>
      </c>
      <c r="B40" s="27" t="s">
        <v>41</v>
      </c>
      <c r="C40" s="28" t="s">
        <v>21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31">
        <f t="shared" si="0"/>
        <v>0</v>
      </c>
      <c r="P40" s="97">
        <f t="shared" si="1"/>
        <v>0</v>
      </c>
    </row>
    <row r="41" spans="1:16" x14ac:dyDescent="0.25">
      <c r="A41" s="26">
        <v>26</v>
      </c>
      <c r="B41" s="27" t="s">
        <v>42</v>
      </c>
      <c r="C41" s="28" t="s">
        <v>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31">
        <f t="shared" si="0"/>
        <v>0</v>
      </c>
      <c r="P41" s="97">
        <f t="shared" si="1"/>
        <v>0</v>
      </c>
    </row>
    <row r="42" spans="1:16" x14ac:dyDescent="0.25">
      <c r="A42" s="26">
        <v>27</v>
      </c>
      <c r="B42" s="27" t="s">
        <v>43</v>
      </c>
      <c r="C42" s="28" t="s">
        <v>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31">
        <f t="shared" si="0"/>
        <v>0</v>
      </c>
      <c r="P42" s="97">
        <f t="shared" si="1"/>
        <v>0</v>
      </c>
    </row>
    <row r="43" spans="1:16" x14ac:dyDescent="0.25">
      <c r="A43" s="26">
        <v>28</v>
      </c>
      <c r="B43" s="27" t="s">
        <v>44</v>
      </c>
      <c r="C43" s="28" t="s">
        <v>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1">
        <f t="shared" si="0"/>
        <v>0</v>
      </c>
      <c r="P43" s="97">
        <f t="shared" si="1"/>
        <v>0</v>
      </c>
    </row>
    <row r="44" spans="1:16" x14ac:dyDescent="0.25">
      <c r="A44" s="26">
        <v>29</v>
      </c>
      <c r="B44" s="27" t="s">
        <v>45</v>
      </c>
      <c r="C44" s="28" t="s">
        <v>21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31">
        <f t="shared" si="0"/>
        <v>0</v>
      </c>
      <c r="P44" s="97">
        <f t="shared" si="1"/>
        <v>0</v>
      </c>
    </row>
    <row r="45" spans="1:16" x14ac:dyDescent="0.25">
      <c r="A45" s="26">
        <v>30</v>
      </c>
      <c r="B45" s="27" t="s">
        <v>46</v>
      </c>
      <c r="C45" s="28" t="s">
        <v>21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1">
        <f t="shared" si="0"/>
        <v>0</v>
      </c>
      <c r="P45" s="97">
        <f t="shared" si="1"/>
        <v>0</v>
      </c>
    </row>
    <row r="46" spans="1:16" x14ac:dyDescent="0.25">
      <c r="A46" s="26">
        <v>31</v>
      </c>
      <c r="B46" s="32" t="s">
        <v>47</v>
      </c>
      <c r="C46" s="33" t="s">
        <v>21</v>
      </c>
      <c r="D46" s="29"/>
      <c r="E46" s="29"/>
      <c r="F46" s="29"/>
      <c r="G46" s="29"/>
      <c r="H46" s="34">
        <f>0.357*0.15</f>
        <v>5.3549999999999993E-2</v>
      </c>
      <c r="I46" s="34">
        <f>H46*1.2</f>
        <v>6.4259999999999984E-2</v>
      </c>
      <c r="J46" s="29"/>
      <c r="K46" s="29"/>
      <c r="L46" s="29"/>
      <c r="M46" s="29"/>
      <c r="N46" s="29"/>
      <c r="O46" s="31">
        <f t="shared" si="0"/>
        <v>5.3549999999999993E-2</v>
      </c>
      <c r="P46" s="97">
        <f t="shared" si="1"/>
        <v>6.4259999999999984E-2</v>
      </c>
    </row>
    <row r="47" spans="1:16" x14ac:dyDescent="0.25">
      <c r="A47" s="26">
        <v>32</v>
      </c>
      <c r="B47" s="27" t="s">
        <v>48</v>
      </c>
      <c r="C47" s="28" t="s">
        <v>21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31">
        <f t="shared" si="0"/>
        <v>0</v>
      </c>
      <c r="P47" s="97">
        <f t="shared" si="1"/>
        <v>0</v>
      </c>
    </row>
    <row r="48" spans="1:16" x14ac:dyDescent="0.25">
      <c r="A48" s="26">
        <v>33</v>
      </c>
      <c r="B48" s="27" t="s">
        <v>49</v>
      </c>
      <c r="C48" s="28" t="s">
        <v>21</v>
      </c>
      <c r="D48" s="34"/>
      <c r="E48" s="34">
        <v>5.0000000000000001E-3</v>
      </c>
      <c r="F48" s="34"/>
      <c r="G48" s="34"/>
      <c r="H48" s="29"/>
      <c r="I48" s="29"/>
      <c r="J48" s="29">
        <v>1.4999999999999999E-2</v>
      </c>
      <c r="K48" s="29"/>
      <c r="L48" s="29"/>
      <c r="M48" s="29"/>
      <c r="N48" s="29"/>
      <c r="O48" s="31">
        <f t="shared" si="0"/>
        <v>1.4999999999999999E-2</v>
      </c>
      <c r="P48" s="97">
        <f t="shared" si="1"/>
        <v>0.02</v>
      </c>
    </row>
    <row r="49" spans="1:16" x14ac:dyDescent="0.25">
      <c r="A49" s="26">
        <v>34</v>
      </c>
      <c r="B49" s="27" t="s">
        <v>50</v>
      </c>
      <c r="C49" s="28" t="s">
        <v>21</v>
      </c>
      <c r="D49" s="29">
        <v>2E-3</v>
      </c>
      <c r="E49" s="35">
        <v>2E-3</v>
      </c>
      <c r="F49" s="29">
        <v>2E-3</v>
      </c>
      <c r="G49" s="29">
        <v>2E-3</v>
      </c>
      <c r="H49" s="34">
        <v>2.5000000000000001E-3</v>
      </c>
      <c r="I49" s="34">
        <f>H49*1.2</f>
        <v>3.0000000000000001E-3</v>
      </c>
      <c r="J49" s="29"/>
      <c r="K49" s="29"/>
      <c r="L49" s="29"/>
      <c r="M49" s="29"/>
      <c r="N49" s="29"/>
      <c r="O49" s="31">
        <f t="shared" si="0"/>
        <v>6.5000000000000006E-3</v>
      </c>
      <c r="P49" s="97">
        <f t="shared" si="1"/>
        <v>7.0000000000000001E-3</v>
      </c>
    </row>
    <row r="50" spans="1:16" x14ac:dyDescent="0.25">
      <c r="A50" s="26">
        <v>35</v>
      </c>
      <c r="B50" s="36" t="s">
        <v>51</v>
      </c>
      <c r="C50" s="37" t="s">
        <v>21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31">
        <f t="shared" si="0"/>
        <v>0</v>
      </c>
      <c r="P50" s="97">
        <f t="shared" si="1"/>
        <v>0</v>
      </c>
    </row>
    <row r="51" spans="1:16" x14ac:dyDescent="0.25">
      <c r="A51" s="8"/>
      <c r="B51" s="19" t="s">
        <v>52</v>
      </c>
      <c r="C51" s="20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31">
        <f t="shared" si="0"/>
        <v>0</v>
      </c>
      <c r="P51" s="97">
        <f t="shared" si="1"/>
        <v>0</v>
      </c>
    </row>
    <row r="52" spans="1:16" x14ac:dyDescent="0.25">
      <c r="A52" s="26">
        <v>36</v>
      </c>
      <c r="B52" s="27" t="s">
        <v>53</v>
      </c>
      <c r="C52" s="28" t="s">
        <v>21</v>
      </c>
      <c r="D52" s="29">
        <v>3.5999999999999999E-3</v>
      </c>
      <c r="E52" s="29">
        <v>5.0000000000000001E-3</v>
      </c>
      <c r="F52" s="29"/>
      <c r="G52" s="29"/>
      <c r="H52" s="29"/>
      <c r="I52" s="29"/>
      <c r="J52" s="29"/>
      <c r="K52" s="29"/>
      <c r="L52" s="29"/>
      <c r="M52" s="29"/>
      <c r="N52" s="29"/>
      <c r="O52" s="31">
        <f t="shared" si="0"/>
        <v>3.5999999999999999E-3</v>
      </c>
      <c r="P52" s="97">
        <f t="shared" si="1"/>
        <v>5.0000000000000001E-3</v>
      </c>
    </row>
    <row r="53" spans="1:16" x14ac:dyDescent="0.25">
      <c r="A53" s="26">
        <v>37</v>
      </c>
      <c r="B53" s="27" t="s">
        <v>54</v>
      </c>
      <c r="C53" s="28" t="s">
        <v>21</v>
      </c>
      <c r="D53" s="29"/>
      <c r="E53" s="29"/>
      <c r="F53" s="29"/>
      <c r="G53" s="29"/>
      <c r="H53" s="35">
        <v>5.0000000000000001E-3</v>
      </c>
      <c r="I53" s="35">
        <f>H53*1.2</f>
        <v>6.0000000000000001E-3</v>
      </c>
      <c r="J53" s="35"/>
      <c r="K53" s="29"/>
      <c r="L53" s="29"/>
      <c r="M53" s="29"/>
      <c r="N53" s="29"/>
      <c r="O53" s="31">
        <f t="shared" si="0"/>
        <v>5.0000000000000001E-3</v>
      </c>
      <c r="P53" s="97">
        <f t="shared" si="1"/>
        <v>6.0000000000000001E-3</v>
      </c>
    </row>
    <row r="54" spans="1:16" x14ac:dyDescent="0.25">
      <c r="A54" s="26">
        <v>38</v>
      </c>
      <c r="B54" s="27" t="s">
        <v>55</v>
      </c>
      <c r="C54" s="28" t="s">
        <v>21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31">
        <f t="shared" si="0"/>
        <v>0</v>
      </c>
      <c r="P54" s="97">
        <f t="shared" si="1"/>
        <v>0</v>
      </c>
    </row>
    <row r="55" spans="1:16" x14ac:dyDescent="0.25">
      <c r="A55" s="8"/>
      <c r="B55" s="19" t="s">
        <v>56</v>
      </c>
      <c r="C55" s="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31">
        <f t="shared" si="0"/>
        <v>0</v>
      </c>
      <c r="P55" s="97">
        <f t="shared" si="1"/>
        <v>0</v>
      </c>
    </row>
    <row r="56" spans="1:16" x14ac:dyDescent="0.25">
      <c r="A56" s="26">
        <v>39</v>
      </c>
      <c r="B56" s="27" t="s">
        <v>57</v>
      </c>
      <c r="C56" s="28" t="s">
        <v>58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31">
        <f t="shared" si="0"/>
        <v>0</v>
      </c>
      <c r="P56" s="97">
        <f t="shared" si="1"/>
        <v>0</v>
      </c>
    </row>
    <row r="57" spans="1:16" x14ac:dyDescent="0.25">
      <c r="A57" s="26">
        <v>40</v>
      </c>
      <c r="B57" s="27" t="s">
        <v>59</v>
      </c>
      <c r="C57" s="28" t="s">
        <v>21</v>
      </c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31">
        <f t="shared" si="0"/>
        <v>0</v>
      </c>
      <c r="P57" s="97">
        <f t="shared" si="1"/>
        <v>0</v>
      </c>
    </row>
    <row r="58" spans="1:16" x14ac:dyDescent="0.25">
      <c r="A58" s="26">
        <v>41</v>
      </c>
      <c r="B58" s="27" t="s">
        <v>60</v>
      </c>
      <c r="C58" s="28" t="s">
        <v>21</v>
      </c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31">
        <f t="shared" si="0"/>
        <v>0</v>
      </c>
      <c r="P58" s="97">
        <f t="shared" si="1"/>
        <v>0</v>
      </c>
    </row>
    <row r="59" spans="1:16" x14ac:dyDescent="0.25">
      <c r="A59" s="26">
        <v>42</v>
      </c>
      <c r="B59" s="27" t="s">
        <v>61</v>
      </c>
      <c r="C59" s="28" t="s">
        <v>21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31">
        <f t="shared" si="0"/>
        <v>0</v>
      </c>
      <c r="P59" s="97">
        <f t="shared" si="1"/>
        <v>0</v>
      </c>
    </row>
    <row r="60" spans="1:16" x14ac:dyDescent="0.25">
      <c r="A60" s="26">
        <v>43</v>
      </c>
      <c r="B60" s="27" t="s">
        <v>62</v>
      </c>
      <c r="C60" s="28" t="s">
        <v>21</v>
      </c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31">
        <f t="shared" si="0"/>
        <v>0</v>
      </c>
      <c r="P60" s="97">
        <f t="shared" si="1"/>
        <v>0</v>
      </c>
    </row>
    <row r="61" spans="1:16" x14ac:dyDescent="0.25">
      <c r="A61" s="26">
        <v>44</v>
      </c>
      <c r="B61" s="27" t="s">
        <v>63</v>
      </c>
      <c r="C61" s="28" t="s">
        <v>21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31">
        <f t="shared" si="0"/>
        <v>0</v>
      </c>
      <c r="P61" s="97">
        <f t="shared" si="1"/>
        <v>0</v>
      </c>
    </row>
    <row r="62" spans="1:16" x14ac:dyDescent="0.25">
      <c r="A62" s="8"/>
      <c r="B62" s="19" t="s">
        <v>64</v>
      </c>
      <c r="C62" s="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31">
        <f t="shared" si="0"/>
        <v>0</v>
      </c>
      <c r="P62" s="97">
        <f t="shared" si="1"/>
        <v>0</v>
      </c>
    </row>
    <row r="63" spans="1:16" x14ac:dyDescent="0.25">
      <c r="A63" s="26">
        <v>45</v>
      </c>
      <c r="B63" s="32" t="s">
        <v>65</v>
      </c>
      <c r="C63" s="33" t="s">
        <v>21</v>
      </c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31">
        <f t="shared" si="0"/>
        <v>0</v>
      </c>
      <c r="P63" s="97">
        <f t="shared" si="1"/>
        <v>0</v>
      </c>
    </row>
    <row r="64" spans="1:16" x14ac:dyDescent="0.25">
      <c r="A64" s="26">
        <v>46</v>
      </c>
      <c r="B64" s="32" t="s">
        <v>66</v>
      </c>
      <c r="C64" s="33" t="s">
        <v>21</v>
      </c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31">
        <f t="shared" si="0"/>
        <v>0</v>
      </c>
      <c r="P64" s="97">
        <f t="shared" si="1"/>
        <v>0</v>
      </c>
    </row>
    <row r="65" spans="1:16" x14ac:dyDescent="0.25">
      <c r="A65" s="26">
        <v>47</v>
      </c>
      <c r="B65" s="32" t="s">
        <v>67</v>
      </c>
      <c r="C65" s="33" t="s">
        <v>21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31">
        <f t="shared" si="0"/>
        <v>0</v>
      </c>
      <c r="P65" s="97">
        <f t="shared" si="1"/>
        <v>0</v>
      </c>
    </row>
    <row r="66" spans="1:16" x14ac:dyDescent="0.25">
      <c r="A66" s="26">
        <v>48</v>
      </c>
      <c r="B66" s="27" t="s">
        <v>68</v>
      </c>
      <c r="C66" s="28" t="s">
        <v>21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31">
        <f t="shared" si="0"/>
        <v>0</v>
      </c>
      <c r="P66" s="97">
        <f t="shared" si="1"/>
        <v>0</v>
      </c>
    </row>
    <row r="67" spans="1:16" x14ac:dyDescent="0.25">
      <c r="A67" s="26">
        <v>49</v>
      </c>
      <c r="B67" s="27" t="s">
        <v>69</v>
      </c>
      <c r="C67" s="28" t="s">
        <v>21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31">
        <f t="shared" si="0"/>
        <v>0</v>
      </c>
      <c r="P67" s="97">
        <f t="shared" si="1"/>
        <v>0</v>
      </c>
    </row>
    <row r="68" spans="1:16" x14ac:dyDescent="0.25">
      <c r="A68" s="26">
        <v>50</v>
      </c>
      <c r="B68" s="27" t="s">
        <v>70</v>
      </c>
      <c r="C68" s="28" t="s">
        <v>21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31">
        <f t="shared" si="0"/>
        <v>0</v>
      </c>
      <c r="P68" s="97">
        <f t="shared" si="1"/>
        <v>0</v>
      </c>
    </row>
    <row r="69" spans="1:16" x14ac:dyDescent="0.25">
      <c r="A69" s="26"/>
      <c r="B69" s="38" t="s">
        <v>71</v>
      </c>
      <c r="C69" s="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31">
        <f t="shared" si="0"/>
        <v>0</v>
      </c>
      <c r="P69" s="97">
        <f t="shared" si="1"/>
        <v>0</v>
      </c>
    </row>
    <row r="70" spans="1:16" x14ac:dyDescent="0.25">
      <c r="A70" s="26">
        <v>51</v>
      </c>
      <c r="B70" s="27" t="s">
        <v>72</v>
      </c>
      <c r="C70" s="28" t="s">
        <v>21</v>
      </c>
      <c r="D70" s="29"/>
      <c r="E70" s="29"/>
      <c r="F70" s="29"/>
      <c r="G70" s="29"/>
      <c r="H70" s="29"/>
      <c r="I70" s="29"/>
      <c r="J70" s="29">
        <v>1E-3</v>
      </c>
      <c r="K70" s="29"/>
      <c r="L70" s="29"/>
      <c r="M70" s="29"/>
      <c r="N70" s="29"/>
      <c r="O70" s="31">
        <f t="shared" si="0"/>
        <v>1E-3</v>
      </c>
      <c r="P70" s="97">
        <f t="shared" si="1"/>
        <v>1E-3</v>
      </c>
    </row>
    <row r="71" spans="1:16" x14ac:dyDescent="0.25">
      <c r="A71" s="26">
        <v>52</v>
      </c>
      <c r="B71" s="27" t="s">
        <v>73</v>
      </c>
      <c r="C71" s="28" t="s">
        <v>21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31">
        <f t="shared" si="0"/>
        <v>0</v>
      </c>
      <c r="P71" s="97">
        <f t="shared" si="1"/>
        <v>0</v>
      </c>
    </row>
    <row r="72" spans="1:16" x14ac:dyDescent="0.25">
      <c r="A72" s="26">
        <v>53</v>
      </c>
      <c r="B72" s="27" t="s">
        <v>74</v>
      </c>
      <c r="C72" s="28" t="s">
        <v>21</v>
      </c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31">
        <f t="shared" si="0"/>
        <v>0</v>
      </c>
      <c r="P72" s="97">
        <f t="shared" si="1"/>
        <v>0</v>
      </c>
    </row>
    <row r="73" spans="1:16" x14ac:dyDescent="0.25">
      <c r="A73" s="26">
        <v>54</v>
      </c>
      <c r="B73" s="27" t="s">
        <v>75</v>
      </c>
      <c r="C73" s="28" t="s">
        <v>21</v>
      </c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31">
        <f t="shared" si="0"/>
        <v>0</v>
      </c>
      <c r="P73" s="97">
        <f t="shared" si="1"/>
        <v>0</v>
      </c>
    </row>
    <row r="74" spans="1:16" x14ac:dyDescent="0.25">
      <c r="A74" s="26">
        <v>55</v>
      </c>
      <c r="B74" s="27" t="s">
        <v>76</v>
      </c>
      <c r="C74" s="28" t="s">
        <v>21</v>
      </c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31">
        <f t="shared" si="0"/>
        <v>0</v>
      </c>
      <c r="P74" s="97">
        <f t="shared" si="1"/>
        <v>0</v>
      </c>
    </row>
    <row r="75" spans="1:16" x14ac:dyDescent="0.25">
      <c r="A75" s="26"/>
      <c r="B75" s="39" t="s">
        <v>77</v>
      </c>
      <c r="C75" s="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31">
        <f t="shared" si="0"/>
        <v>0</v>
      </c>
      <c r="P75" s="97">
        <f t="shared" si="1"/>
        <v>0</v>
      </c>
    </row>
    <row r="76" spans="1:16" x14ac:dyDescent="0.25">
      <c r="A76" s="26">
        <v>56</v>
      </c>
      <c r="B76" s="27" t="s">
        <v>9</v>
      </c>
      <c r="C76" s="28" t="s">
        <v>21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31">
        <f t="shared" si="0"/>
        <v>0</v>
      </c>
      <c r="P76" s="97">
        <f t="shared" si="1"/>
        <v>0</v>
      </c>
    </row>
    <row r="77" spans="1:16" x14ac:dyDescent="0.25">
      <c r="A77" s="26">
        <v>57</v>
      </c>
      <c r="B77" s="32" t="s">
        <v>78</v>
      </c>
      <c r="C77" s="33" t="s">
        <v>21</v>
      </c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31">
        <f t="shared" si="0"/>
        <v>0</v>
      </c>
      <c r="P77" s="97">
        <f t="shared" si="1"/>
        <v>0</v>
      </c>
    </row>
    <row r="78" spans="1:16" x14ac:dyDescent="0.25">
      <c r="A78" s="26">
        <v>58</v>
      </c>
      <c r="B78" s="32" t="s">
        <v>154</v>
      </c>
      <c r="C78" s="33" t="s">
        <v>21</v>
      </c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31">
        <f t="shared" si="0"/>
        <v>0</v>
      </c>
      <c r="P78" s="97">
        <f t="shared" si="1"/>
        <v>0</v>
      </c>
    </row>
    <row r="79" spans="1:16" x14ac:dyDescent="0.25">
      <c r="A79" s="26">
        <v>59</v>
      </c>
      <c r="B79" s="32" t="s">
        <v>79</v>
      </c>
      <c r="C79" s="33" t="s">
        <v>21</v>
      </c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31">
        <f t="shared" si="0"/>
        <v>0</v>
      </c>
      <c r="P79" s="97">
        <f t="shared" si="1"/>
        <v>0</v>
      </c>
    </row>
    <row r="80" spans="1:16" x14ac:dyDescent="0.25">
      <c r="A80" s="26">
        <v>60</v>
      </c>
      <c r="B80" s="27" t="s">
        <v>80</v>
      </c>
      <c r="C80" s="28" t="s">
        <v>21</v>
      </c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31">
        <f t="shared" si="0"/>
        <v>0</v>
      </c>
      <c r="P80" s="97">
        <f t="shared" si="1"/>
        <v>0</v>
      </c>
    </row>
    <row r="81" spans="1:16" x14ac:dyDescent="0.25">
      <c r="A81" s="26">
        <v>61</v>
      </c>
      <c r="B81" s="27" t="s">
        <v>81</v>
      </c>
      <c r="C81" s="28" t="s">
        <v>21</v>
      </c>
      <c r="D81" s="29"/>
      <c r="E81" s="29">
        <v>1.14E-2</v>
      </c>
      <c r="F81" s="29"/>
      <c r="G81" s="29"/>
      <c r="H81" s="29"/>
      <c r="I81" s="29"/>
      <c r="J81" s="29"/>
      <c r="K81" s="29"/>
      <c r="L81" s="29"/>
      <c r="M81" s="29"/>
      <c r="N81" s="29"/>
      <c r="O81" s="31">
        <f t="shared" si="0"/>
        <v>0</v>
      </c>
      <c r="P81" s="97">
        <f t="shared" ref="P81:P114" si="2">(E81+G81+I81+J81+L81+N81)*$P$10</f>
        <v>1.14E-2</v>
      </c>
    </row>
    <row r="82" spans="1:16" x14ac:dyDescent="0.25">
      <c r="A82" s="26">
        <v>62</v>
      </c>
      <c r="B82" s="36" t="s">
        <v>82</v>
      </c>
      <c r="C82" s="37" t="s">
        <v>21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31">
        <f t="shared" ref="O82:O114" si="3">(D82+F82+H82+J82+K82+M82)*$O$10</f>
        <v>0</v>
      </c>
      <c r="P82" s="97">
        <f t="shared" si="2"/>
        <v>0</v>
      </c>
    </row>
    <row r="83" spans="1:16" x14ac:dyDescent="0.25">
      <c r="A83" s="26"/>
      <c r="B83" s="39" t="s">
        <v>83</v>
      </c>
      <c r="C83" s="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31">
        <f t="shared" si="3"/>
        <v>0</v>
      </c>
      <c r="P83" s="97">
        <f t="shared" si="2"/>
        <v>0</v>
      </c>
    </row>
    <row r="84" spans="1:16" x14ac:dyDescent="0.25">
      <c r="A84" s="26">
        <v>63</v>
      </c>
      <c r="B84" s="32" t="s">
        <v>84</v>
      </c>
      <c r="C84" s="33" t="s">
        <v>21</v>
      </c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31">
        <f t="shared" si="3"/>
        <v>0</v>
      </c>
      <c r="P84" s="97">
        <f t="shared" si="2"/>
        <v>0</v>
      </c>
    </row>
    <row r="85" spans="1:16" x14ac:dyDescent="0.25">
      <c r="A85" s="26">
        <v>64</v>
      </c>
      <c r="B85" s="32" t="s">
        <v>85</v>
      </c>
      <c r="C85" s="33" t="s">
        <v>21</v>
      </c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31">
        <f t="shared" si="3"/>
        <v>0</v>
      </c>
      <c r="P85" s="97">
        <f t="shared" si="2"/>
        <v>0</v>
      </c>
    </row>
    <row r="86" spans="1:16" x14ac:dyDescent="0.25">
      <c r="A86" s="26">
        <v>65</v>
      </c>
      <c r="B86" s="32" t="s">
        <v>86</v>
      </c>
      <c r="C86" s="33" t="s">
        <v>21</v>
      </c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31">
        <f t="shared" si="3"/>
        <v>0</v>
      </c>
      <c r="P86" s="97">
        <f t="shared" si="2"/>
        <v>0</v>
      </c>
    </row>
    <row r="87" spans="1:16" x14ac:dyDescent="0.25">
      <c r="A87" s="26">
        <v>66</v>
      </c>
      <c r="B87" s="27" t="s">
        <v>87</v>
      </c>
      <c r="C87" s="28" t="s">
        <v>21</v>
      </c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31">
        <f t="shared" si="3"/>
        <v>0</v>
      </c>
      <c r="P87" s="97">
        <f t="shared" si="2"/>
        <v>0</v>
      </c>
    </row>
    <row r="88" spans="1:16" x14ac:dyDescent="0.25">
      <c r="A88" s="26">
        <v>67</v>
      </c>
      <c r="B88" s="27" t="s">
        <v>88</v>
      </c>
      <c r="C88" s="28" t="s">
        <v>21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31">
        <f t="shared" si="3"/>
        <v>0</v>
      </c>
      <c r="P88" s="97">
        <f t="shared" si="2"/>
        <v>0</v>
      </c>
    </row>
    <row r="89" spans="1:16" x14ac:dyDescent="0.25">
      <c r="A89" s="26">
        <v>68</v>
      </c>
      <c r="B89" s="36" t="s">
        <v>89</v>
      </c>
      <c r="C89" s="37" t="s">
        <v>21</v>
      </c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31">
        <f t="shared" si="3"/>
        <v>0</v>
      </c>
      <c r="P89" s="97">
        <f t="shared" si="2"/>
        <v>0</v>
      </c>
    </row>
    <row r="90" spans="1:16" x14ac:dyDescent="0.25">
      <c r="A90" s="26"/>
      <c r="B90" s="39" t="s">
        <v>90</v>
      </c>
      <c r="C90" s="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31">
        <f t="shared" si="3"/>
        <v>0</v>
      </c>
      <c r="P90" s="97">
        <f t="shared" si="2"/>
        <v>0</v>
      </c>
    </row>
    <row r="91" spans="1:16" x14ac:dyDescent="0.25">
      <c r="A91" s="26">
        <v>69</v>
      </c>
      <c r="B91" s="32" t="s">
        <v>91</v>
      </c>
      <c r="C91" s="33" t="s">
        <v>21</v>
      </c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31">
        <f t="shared" si="3"/>
        <v>0</v>
      </c>
      <c r="P91" s="97">
        <f t="shared" si="2"/>
        <v>0</v>
      </c>
    </row>
    <row r="92" spans="1:16" x14ac:dyDescent="0.25">
      <c r="A92" s="26">
        <v>70</v>
      </c>
      <c r="B92" s="32" t="s">
        <v>92</v>
      </c>
      <c r="C92" s="33" t="s">
        <v>21</v>
      </c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31">
        <f t="shared" si="3"/>
        <v>0</v>
      </c>
      <c r="P92" s="97">
        <f t="shared" si="2"/>
        <v>0</v>
      </c>
    </row>
    <row r="93" spans="1:16" x14ac:dyDescent="0.25">
      <c r="A93" s="26">
        <v>71</v>
      </c>
      <c r="B93" s="27" t="s">
        <v>93</v>
      </c>
      <c r="C93" s="28" t="s">
        <v>21</v>
      </c>
      <c r="D93" s="29"/>
      <c r="E93" s="29">
        <v>7.4999999999999997E-2</v>
      </c>
      <c r="F93" s="29"/>
      <c r="G93" s="29"/>
      <c r="H93" s="29"/>
      <c r="I93" s="29"/>
      <c r="J93" s="29"/>
      <c r="K93" s="29"/>
      <c r="L93" s="29"/>
      <c r="M93" s="29"/>
      <c r="N93" s="29"/>
      <c r="O93" s="31">
        <f t="shared" si="3"/>
        <v>0</v>
      </c>
      <c r="P93" s="97">
        <f t="shared" si="2"/>
        <v>7.4999999999999997E-2</v>
      </c>
    </row>
    <row r="94" spans="1:16" x14ac:dyDescent="0.25">
      <c r="A94" s="26">
        <v>72</v>
      </c>
      <c r="B94" s="27" t="s">
        <v>177</v>
      </c>
      <c r="C94" s="28" t="s">
        <v>21</v>
      </c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31">
        <f t="shared" si="3"/>
        <v>0</v>
      </c>
      <c r="P94" s="97">
        <f t="shared" si="2"/>
        <v>0</v>
      </c>
    </row>
    <row r="95" spans="1:16" x14ac:dyDescent="0.25">
      <c r="A95" s="26">
        <v>73</v>
      </c>
      <c r="B95" s="27" t="s">
        <v>94</v>
      </c>
      <c r="C95" s="28" t="s">
        <v>21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31">
        <f t="shared" si="3"/>
        <v>0</v>
      </c>
      <c r="P95" s="97">
        <f t="shared" si="2"/>
        <v>0</v>
      </c>
    </row>
    <row r="96" spans="1:16" x14ac:dyDescent="0.25">
      <c r="A96" s="26">
        <v>74</v>
      </c>
      <c r="B96" s="27" t="s">
        <v>95</v>
      </c>
      <c r="C96" s="28" t="s">
        <v>21</v>
      </c>
      <c r="D96" s="29"/>
      <c r="E96" s="29">
        <v>6.0000000000000001E-3</v>
      </c>
      <c r="F96" s="29"/>
      <c r="G96" s="29"/>
      <c r="H96" s="29"/>
      <c r="I96" s="29"/>
      <c r="J96" s="29"/>
      <c r="K96" s="29"/>
      <c r="L96" s="29"/>
      <c r="M96" s="29"/>
      <c r="N96" s="29"/>
      <c r="O96" s="31">
        <f t="shared" si="3"/>
        <v>0</v>
      </c>
      <c r="P96" s="97">
        <f t="shared" si="2"/>
        <v>6.0000000000000001E-3</v>
      </c>
    </row>
    <row r="97" spans="1:16" x14ac:dyDescent="0.25">
      <c r="A97" s="26">
        <v>75</v>
      </c>
      <c r="B97" s="27" t="s">
        <v>96</v>
      </c>
      <c r="C97" s="28" t="s">
        <v>21</v>
      </c>
      <c r="D97" s="29"/>
      <c r="E97" s="29">
        <v>2.5000000000000001E-2</v>
      </c>
      <c r="F97" s="29"/>
      <c r="G97" s="29"/>
      <c r="H97" s="29"/>
      <c r="I97" s="29"/>
      <c r="J97" s="29"/>
      <c r="K97" s="29"/>
      <c r="L97" s="29"/>
      <c r="M97" s="29"/>
      <c r="N97" s="29"/>
      <c r="O97" s="31">
        <f t="shared" si="3"/>
        <v>0</v>
      </c>
      <c r="P97" s="97">
        <f t="shared" si="2"/>
        <v>2.5000000000000001E-2</v>
      </c>
    </row>
    <row r="98" spans="1:16" x14ac:dyDescent="0.25">
      <c r="A98" s="26">
        <v>76</v>
      </c>
      <c r="B98" s="27" t="s">
        <v>97</v>
      </c>
      <c r="C98" s="28" t="s">
        <v>21</v>
      </c>
      <c r="D98" s="29">
        <v>5.8200000000000002E-2</v>
      </c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31">
        <f t="shared" si="3"/>
        <v>5.8200000000000002E-2</v>
      </c>
      <c r="P98" s="97">
        <f t="shared" si="2"/>
        <v>0</v>
      </c>
    </row>
    <row r="99" spans="1:16" x14ac:dyDescent="0.25">
      <c r="A99" s="26">
        <v>77</v>
      </c>
      <c r="B99" s="27" t="s">
        <v>98</v>
      </c>
      <c r="C99" s="28" t="s">
        <v>21</v>
      </c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31">
        <f t="shared" si="3"/>
        <v>0</v>
      </c>
      <c r="P99" s="97">
        <f t="shared" si="2"/>
        <v>0</v>
      </c>
    </row>
    <row r="100" spans="1:16" x14ac:dyDescent="0.25">
      <c r="A100" s="26">
        <v>78</v>
      </c>
      <c r="B100" s="40" t="s">
        <v>99</v>
      </c>
      <c r="C100" s="41" t="s">
        <v>21</v>
      </c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31">
        <f t="shared" si="3"/>
        <v>0</v>
      </c>
      <c r="P100" s="97">
        <f t="shared" si="2"/>
        <v>0</v>
      </c>
    </row>
    <row r="101" spans="1:16" x14ac:dyDescent="0.25">
      <c r="A101" s="26">
        <v>79</v>
      </c>
      <c r="B101" s="40" t="s">
        <v>100</v>
      </c>
      <c r="C101" s="41" t="s">
        <v>21</v>
      </c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31">
        <f t="shared" si="3"/>
        <v>0</v>
      </c>
      <c r="P101" s="97">
        <f t="shared" si="2"/>
        <v>0</v>
      </c>
    </row>
    <row r="102" spans="1:16" x14ac:dyDescent="0.25">
      <c r="A102" s="26">
        <v>80</v>
      </c>
      <c r="B102" s="40" t="s">
        <v>101</v>
      </c>
      <c r="C102" s="41" t="s">
        <v>21</v>
      </c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31">
        <f t="shared" si="3"/>
        <v>0</v>
      </c>
      <c r="P102" s="97">
        <f t="shared" si="2"/>
        <v>0</v>
      </c>
    </row>
    <row r="103" spans="1:16" x14ac:dyDescent="0.25">
      <c r="A103" s="42"/>
      <c r="B103" s="43" t="s">
        <v>102</v>
      </c>
      <c r="C103" s="41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31">
        <f t="shared" si="3"/>
        <v>0</v>
      </c>
      <c r="P103" s="97">
        <f t="shared" si="2"/>
        <v>0</v>
      </c>
    </row>
    <row r="104" spans="1:16" x14ac:dyDescent="0.25">
      <c r="A104" s="26">
        <v>81</v>
      </c>
      <c r="B104" s="27" t="s">
        <v>103</v>
      </c>
      <c r="C104" s="28" t="s">
        <v>21</v>
      </c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31">
        <f t="shared" si="3"/>
        <v>0</v>
      </c>
      <c r="P104" s="97">
        <f t="shared" si="2"/>
        <v>0</v>
      </c>
    </row>
    <row r="105" spans="1:16" x14ac:dyDescent="0.25">
      <c r="A105" s="44">
        <v>82</v>
      </c>
      <c r="B105" s="45" t="s">
        <v>11</v>
      </c>
      <c r="C105" s="46" t="s">
        <v>21</v>
      </c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31">
        <f t="shared" si="3"/>
        <v>0</v>
      </c>
      <c r="P105" s="97">
        <f t="shared" si="2"/>
        <v>0</v>
      </c>
    </row>
    <row r="106" spans="1:16" x14ac:dyDescent="0.25">
      <c r="A106" s="26">
        <v>83</v>
      </c>
      <c r="B106" s="32" t="s">
        <v>104</v>
      </c>
      <c r="C106" s="47" t="s">
        <v>21</v>
      </c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31">
        <f t="shared" si="3"/>
        <v>0</v>
      </c>
      <c r="P106" s="97">
        <f t="shared" si="2"/>
        <v>0</v>
      </c>
    </row>
    <row r="107" spans="1:16" x14ac:dyDescent="0.25">
      <c r="A107" s="26">
        <v>84</v>
      </c>
      <c r="B107" s="32" t="s">
        <v>8</v>
      </c>
      <c r="C107" s="47" t="s">
        <v>105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31">
        <f t="shared" si="3"/>
        <v>0</v>
      </c>
      <c r="P107" s="97">
        <f t="shared" si="2"/>
        <v>0</v>
      </c>
    </row>
    <row r="108" spans="1:16" x14ac:dyDescent="0.25">
      <c r="A108" s="42"/>
      <c r="B108" s="43" t="s">
        <v>106</v>
      </c>
      <c r="C108" s="4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31">
        <f t="shared" si="3"/>
        <v>0</v>
      </c>
      <c r="P108" s="97">
        <f t="shared" si="2"/>
        <v>0</v>
      </c>
    </row>
    <row r="109" spans="1:16" x14ac:dyDescent="0.25">
      <c r="A109" s="26">
        <v>85</v>
      </c>
      <c r="B109" s="32" t="s">
        <v>10</v>
      </c>
      <c r="C109" s="33" t="s">
        <v>58</v>
      </c>
      <c r="D109" s="29"/>
      <c r="E109" s="29"/>
      <c r="F109" s="30"/>
      <c r="G109" s="30"/>
      <c r="H109" s="29"/>
      <c r="I109" s="29"/>
      <c r="J109" s="29"/>
      <c r="K109" s="29"/>
      <c r="L109" s="29"/>
      <c r="M109" s="29"/>
      <c r="N109" s="29"/>
      <c r="O109" s="31">
        <f t="shared" si="3"/>
        <v>0</v>
      </c>
      <c r="P109" s="97">
        <f t="shared" si="2"/>
        <v>0</v>
      </c>
    </row>
    <row r="110" spans="1:16" x14ac:dyDescent="0.25">
      <c r="A110" s="26"/>
      <c r="B110" s="43" t="s">
        <v>107</v>
      </c>
      <c r="C110" s="33"/>
      <c r="D110" s="30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31">
        <f t="shared" si="3"/>
        <v>0</v>
      </c>
      <c r="P110" s="97">
        <f t="shared" si="2"/>
        <v>0</v>
      </c>
    </row>
    <row r="111" spans="1:16" x14ac:dyDescent="0.25">
      <c r="A111" s="48">
        <v>86</v>
      </c>
      <c r="B111" s="32" t="s">
        <v>108</v>
      </c>
      <c r="C111" s="25" t="s">
        <v>105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31">
        <f t="shared" si="3"/>
        <v>0</v>
      </c>
      <c r="P111" s="97">
        <f t="shared" si="2"/>
        <v>0</v>
      </c>
    </row>
    <row r="112" spans="1:16" x14ac:dyDescent="0.25">
      <c r="A112" s="26">
        <v>87</v>
      </c>
      <c r="B112" s="32" t="s">
        <v>109</v>
      </c>
      <c r="C112" s="33" t="s">
        <v>21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31">
        <f t="shared" si="3"/>
        <v>0</v>
      </c>
      <c r="P112" s="97">
        <f t="shared" si="2"/>
        <v>0</v>
      </c>
    </row>
    <row r="113" spans="1:16" x14ac:dyDescent="0.25">
      <c r="B113" s="49" t="s">
        <v>110</v>
      </c>
      <c r="C113" s="25"/>
      <c r="D113" s="29"/>
      <c r="E113" s="29"/>
      <c r="F113" s="22"/>
      <c r="G113" s="22"/>
      <c r="H113" s="29"/>
      <c r="I113" s="29"/>
      <c r="J113" s="22"/>
      <c r="K113" s="22"/>
      <c r="L113" s="22"/>
      <c r="M113" s="22"/>
      <c r="N113" s="22"/>
      <c r="O113" s="31">
        <f t="shared" si="3"/>
        <v>0</v>
      </c>
      <c r="P113" s="97">
        <f t="shared" si="2"/>
        <v>0</v>
      </c>
    </row>
    <row r="114" spans="1:16" x14ac:dyDescent="0.25">
      <c r="A114" s="26">
        <v>88</v>
      </c>
      <c r="B114" s="27" t="s">
        <v>111</v>
      </c>
      <c r="C114" s="46" t="s">
        <v>21</v>
      </c>
      <c r="D114" s="22"/>
      <c r="E114" s="22"/>
      <c r="F114" s="29"/>
      <c r="G114" s="29"/>
      <c r="H114" s="22"/>
      <c r="I114" s="22"/>
      <c r="J114" s="29"/>
      <c r="K114" s="29"/>
      <c r="L114" s="29"/>
      <c r="M114" s="29"/>
      <c r="N114" s="29"/>
      <c r="O114" s="31">
        <f t="shared" si="3"/>
        <v>0</v>
      </c>
      <c r="P114" s="97">
        <f t="shared" si="2"/>
        <v>0</v>
      </c>
    </row>
    <row r="115" spans="1:16" x14ac:dyDescent="0.25">
      <c r="D115" s="87"/>
      <c r="E115" s="87"/>
      <c r="F115" s="88"/>
      <c r="G115" s="88"/>
      <c r="H115" s="87"/>
      <c r="I115" s="87"/>
    </row>
  </sheetData>
  <mergeCells count="11">
    <mergeCell ref="P8:P9"/>
    <mergeCell ref="A1:O3"/>
    <mergeCell ref="A4:O6"/>
    <mergeCell ref="D7:O7"/>
    <mergeCell ref="D8:J8"/>
    <mergeCell ref="K8:M8"/>
    <mergeCell ref="O8:O9"/>
    <mergeCell ref="K9:L9"/>
    <mergeCell ref="M9:N9"/>
    <mergeCell ref="H9:I9"/>
    <mergeCell ref="F9:G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workbookViewId="0">
      <selection activeCell="F4" sqref="F1:F1048576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4" width="12.140625" style="50" customWidth="1"/>
    <col min="5" max="5" width="11.28515625" customWidth="1"/>
    <col min="6" max="6" width="12.42578125" customWidth="1"/>
    <col min="7" max="7" width="8.42578125" customWidth="1"/>
    <col min="8" max="8" width="0.7109375" hidden="1" customWidth="1"/>
    <col min="190" max="190" width="3.7109375" customWidth="1"/>
    <col min="191" max="191" width="27.85546875" customWidth="1"/>
    <col min="192" max="192" width="3.7109375" customWidth="1"/>
    <col min="193" max="232" width="0" hidden="1" customWidth="1"/>
    <col min="233" max="233" width="10.28515625" customWidth="1"/>
    <col min="235" max="235" width="12.5703125" customWidth="1"/>
    <col min="239" max="239" width="10.7109375" customWidth="1"/>
    <col min="446" max="446" width="3.7109375" customWidth="1"/>
    <col min="447" max="447" width="27.85546875" customWidth="1"/>
    <col min="448" max="448" width="3.7109375" customWidth="1"/>
    <col min="449" max="488" width="0" hidden="1" customWidth="1"/>
    <col min="489" max="489" width="10.28515625" customWidth="1"/>
    <col min="491" max="491" width="12.5703125" customWidth="1"/>
    <col min="495" max="495" width="10.7109375" customWidth="1"/>
    <col min="702" max="702" width="3.7109375" customWidth="1"/>
    <col min="703" max="703" width="27.85546875" customWidth="1"/>
    <col min="704" max="704" width="3.7109375" customWidth="1"/>
    <col min="705" max="744" width="0" hidden="1" customWidth="1"/>
    <col min="745" max="745" width="10.28515625" customWidth="1"/>
    <col min="747" max="747" width="12.5703125" customWidth="1"/>
    <col min="751" max="751" width="10.7109375" customWidth="1"/>
    <col min="958" max="958" width="3.7109375" customWidth="1"/>
    <col min="959" max="959" width="27.85546875" customWidth="1"/>
    <col min="960" max="960" width="3.7109375" customWidth="1"/>
    <col min="961" max="1000" width="0" hidden="1" customWidth="1"/>
    <col min="1001" max="1001" width="10.28515625" customWidth="1"/>
    <col min="1003" max="1003" width="12.5703125" customWidth="1"/>
    <col min="1007" max="1007" width="10.7109375" customWidth="1"/>
    <col min="1214" max="1214" width="3.7109375" customWidth="1"/>
    <col min="1215" max="1215" width="27.85546875" customWidth="1"/>
    <col min="1216" max="1216" width="3.7109375" customWidth="1"/>
    <col min="1217" max="1256" width="0" hidden="1" customWidth="1"/>
    <col min="1257" max="1257" width="10.28515625" customWidth="1"/>
    <col min="1259" max="1259" width="12.5703125" customWidth="1"/>
    <col min="1263" max="1263" width="10.7109375" customWidth="1"/>
    <col min="1470" max="1470" width="3.7109375" customWidth="1"/>
    <col min="1471" max="1471" width="27.85546875" customWidth="1"/>
    <col min="1472" max="1472" width="3.7109375" customWidth="1"/>
    <col min="1473" max="1512" width="0" hidden="1" customWidth="1"/>
    <col min="1513" max="1513" width="10.28515625" customWidth="1"/>
    <col min="1515" max="1515" width="12.5703125" customWidth="1"/>
    <col min="1519" max="1519" width="10.7109375" customWidth="1"/>
    <col min="1726" max="1726" width="3.7109375" customWidth="1"/>
    <col min="1727" max="1727" width="27.85546875" customWidth="1"/>
    <col min="1728" max="1728" width="3.7109375" customWidth="1"/>
    <col min="1729" max="1768" width="0" hidden="1" customWidth="1"/>
    <col min="1769" max="1769" width="10.28515625" customWidth="1"/>
    <col min="1771" max="1771" width="12.5703125" customWidth="1"/>
    <col min="1775" max="1775" width="10.7109375" customWidth="1"/>
    <col min="1982" max="1982" width="3.7109375" customWidth="1"/>
    <col min="1983" max="1983" width="27.85546875" customWidth="1"/>
    <col min="1984" max="1984" width="3.7109375" customWidth="1"/>
    <col min="1985" max="2024" width="0" hidden="1" customWidth="1"/>
    <col min="2025" max="2025" width="10.28515625" customWidth="1"/>
    <col min="2027" max="2027" width="12.5703125" customWidth="1"/>
    <col min="2031" max="2031" width="10.7109375" customWidth="1"/>
    <col min="2238" max="2238" width="3.7109375" customWidth="1"/>
    <col min="2239" max="2239" width="27.85546875" customWidth="1"/>
    <col min="2240" max="2240" width="3.7109375" customWidth="1"/>
    <col min="2241" max="2280" width="0" hidden="1" customWidth="1"/>
    <col min="2281" max="2281" width="10.28515625" customWidth="1"/>
    <col min="2283" max="2283" width="12.5703125" customWidth="1"/>
    <col min="2287" max="2287" width="10.7109375" customWidth="1"/>
    <col min="2494" max="2494" width="3.7109375" customWidth="1"/>
    <col min="2495" max="2495" width="27.85546875" customWidth="1"/>
    <col min="2496" max="2496" width="3.7109375" customWidth="1"/>
    <col min="2497" max="2536" width="0" hidden="1" customWidth="1"/>
    <col min="2537" max="2537" width="10.28515625" customWidth="1"/>
    <col min="2539" max="2539" width="12.5703125" customWidth="1"/>
    <col min="2543" max="2543" width="10.7109375" customWidth="1"/>
    <col min="2750" max="2750" width="3.7109375" customWidth="1"/>
    <col min="2751" max="2751" width="27.85546875" customWidth="1"/>
    <col min="2752" max="2752" width="3.7109375" customWidth="1"/>
    <col min="2753" max="2792" width="0" hidden="1" customWidth="1"/>
    <col min="2793" max="2793" width="10.28515625" customWidth="1"/>
    <col min="2795" max="2795" width="12.5703125" customWidth="1"/>
    <col min="2799" max="2799" width="10.7109375" customWidth="1"/>
    <col min="3006" max="3006" width="3.7109375" customWidth="1"/>
    <col min="3007" max="3007" width="27.85546875" customWidth="1"/>
    <col min="3008" max="3008" width="3.7109375" customWidth="1"/>
    <col min="3009" max="3048" width="0" hidden="1" customWidth="1"/>
    <col min="3049" max="3049" width="10.28515625" customWidth="1"/>
    <col min="3051" max="3051" width="12.5703125" customWidth="1"/>
    <col min="3055" max="3055" width="10.7109375" customWidth="1"/>
    <col min="3262" max="3262" width="3.7109375" customWidth="1"/>
    <col min="3263" max="3263" width="27.85546875" customWidth="1"/>
    <col min="3264" max="3264" width="3.7109375" customWidth="1"/>
    <col min="3265" max="3304" width="0" hidden="1" customWidth="1"/>
    <col min="3305" max="3305" width="10.28515625" customWidth="1"/>
    <col min="3307" max="3307" width="12.5703125" customWidth="1"/>
    <col min="3311" max="3311" width="10.7109375" customWidth="1"/>
    <col min="3518" max="3518" width="3.7109375" customWidth="1"/>
    <col min="3519" max="3519" width="27.85546875" customWidth="1"/>
    <col min="3520" max="3520" width="3.7109375" customWidth="1"/>
    <col min="3521" max="3560" width="0" hidden="1" customWidth="1"/>
    <col min="3561" max="3561" width="10.28515625" customWidth="1"/>
    <col min="3563" max="3563" width="12.5703125" customWidth="1"/>
    <col min="3567" max="3567" width="10.7109375" customWidth="1"/>
    <col min="3774" max="3774" width="3.7109375" customWidth="1"/>
    <col min="3775" max="3775" width="27.85546875" customWidth="1"/>
    <col min="3776" max="3776" width="3.7109375" customWidth="1"/>
    <col min="3777" max="3816" width="0" hidden="1" customWidth="1"/>
    <col min="3817" max="3817" width="10.28515625" customWidth="1"/>
    <col min="3819" max="3819" width="12.5703125" customWidth="1"/>
    <col min="3823" max="3823" width="10.7109375" customWidth="1"/>
    <col min="4030" max="4030" width="3.7109375" customWidth="1"/>
    <col min="4031" max="4031" width="27.85546875" customWidth="1"/>
    <col min="4032" max="4032" width="3.7109375" customWidth="1"/>
    <col min="4033" max="4072" width="0" hidden="1" customWidth="1"/>
    <col min="4073" max="4073" width="10.28515625" customWidth="1"/>
    <col min="4075" max="4075" width="12.5703125" customWidth="1"/>
    <col min="4079" max="4079" width="10.7109375" customWidth="1"/>
    <col min="4286" max="4286" width="3.7109375" customWidth="1"/>
    <col min="4287" max="4287" width="27.85546875" customWidth="1"/>
    <col min="4288" max="4288" width="3.7109375" customWidth="1"/>
    <col min="4289" max="4328" width="0" hidden="1" customWidth="1"/>
    <col min="4329" max="4329" width="10.28515625" customWidth="1"/>
    <col min="4331" max="4331" width="12.5703125" customWidth="1"/>
    <col min="4335" max="4335" width="10.7109375" customWidth="1"/>
    <col min="4542" max="4542" width="3.7109375" customWidth="1"/>
    <col min="4543" max="4543" width="27.85546875" customWidth="1"/>
    <col min="4544" max="4544" width="3.7109375" customWidth="1"/>
    <col min="4545" max="4584" width="0" hidden="1" customWidth="1"/>
    <col min="4585" max="4585" width="10.28515625" customWidth="1"/>
    <col min="4587" max="4587" width="12.5703125" customWidth="1"/>
    <col min="4591" max="4591" width="10.7109375" customWidth="1"/>
    <col min="4798" max="4798" width="3.7109375" customWidth="1"/>
    <col min="4799" max="4799" width="27.85546875" customWidth="1"/>
    <col min="4800" max="4800" width="3.7109375" customWidth="1"/>
    <col min="4801" max="4840" width="0" hidden="1" customWidth="1"/>
    <col min="4841" max="4841" width="10.28515625" customWidth="1"/>
    <col min="4843" max="4843" width="12.5703125" customWidth="1"/>
    <col min="4847" max="4847" width="10.7109375" customWidth="1"/>
    <col min="5054" max="5054" width="3.7109375" customWidth="1"/>
    <col min="5055" max="5055" width="27.85546875" customWidth="1"/>
    <col min="5056" max="5056" width="3.7109375" customWidth="1"/>
    <col min="5057" max="5096" width="0" hidden="1" customWidth="1"/>
    <col min="5097" max="5097" width="10.28515625" customWidth="1"/>
    <col min="5099" max="5099" width="12.5703125" customWidth="1"/>
    <col min="5103" max="5103" width="10.7109375" customWidth="1"/>
    <col min="5310" max="5310" width="3.7109375" customWidth="1"/>
    <col min="5311" max="5311" width="27.85546875" customWidth="1"/>
    <col min="5312" max="5312" width="3.7109375" customWidth="1"/>
    <col min="5313" max="5352" width="0" hidden="1" customWidth="1"/>
    <col min="5353" max="5353" width="10.28515625" customWidth="1"/>
    <col min="5355" max="5355" width="12.5703125" customWidth="1"/>
    <col min="5359" max="5359" width="10.7109375" customWidth="1"/>
    <col min="5566" max="5566" width="3.7109375" customWidth="1"/>
    <col min="5567" max="5567" width="27.85546875" customWidth="1"/>
    <col min="5568" max="5568" width="3.7109375" customWidth="1"/>
    <col min="5569" max="5608" width="0" hidden="1" customWidth="1"/>
    <col min="5609" max="5609" width="10.28515625" customWidth="1"/>
    <col min="5611" max="5611" width="12.5703125" customWidth="1"/>
    <col min="5615" max="5615" width="10.7109375" customWidth="1"/>
    <col min="5822" max="5822" width="3.7109375" customWidth="1"/>
    <col min="5823" max="5823" width="27.85546875" customWidth="1"/>
    <col min="5824" max="5824" width="3.7109375" customWidth="1"/>
    <col min="5825" max="5864" width="0" hidden="1" customWidth="1"/>
    <col min="5865" max="5865" width="10.28515625" customWidth="1"/>
    <col min="5867" max="5867" width="12.5703125" customWidth="1"/>
    <col min="5871" max="5871" width="10.7109375" customWidth="1"/>
    <col min="6078" max="6078" width="3.7109375" customWidth="1"/>
    <col min="6079" max="6079" width="27.85546875" customWidth="1"/>
    <col min="6080" max="6080" width="3.7109375" customWidth="1"/>
    <col min="6081" max="6120" width="0" hidden="1" customWidth="1"/>
    <col min="6121" max="6121" width="10.28515625" customWidth="1"/>
    <col min="6123" max="6123" width="12.5703125" customWidth="1"/>
    <col min="6127" max="6127" width="10.7109375" customWidth="1"/>
    <col min="6334" max="6334" width="3.7109375" customWidth="1"/>
    <col min="6335" max="6335" width="27.85546875" customWidth="1"/>
    <col min="6336" max="6336" width="3.7109375" customWidth="1"/>
    <col min="6337" max="6376" width="0" hidden="1" customWidth="1"/>
    <col min="6377" max="6377" width="10.28515625" customWidth="1"/>
    <col min="6379" max="6379" width="12.5703125" customWidth="1"/>
    <col min="6383" max="6383" width="10.7109375" customWidth="1"/>
    <col min="6590" max="6590" width="3.7109375" customWidth="1"/>
    <col min="6591" max="6591" width="27.85546875" customWidth="1"/>
    <col min="6592" max="6592" width="3.7109375" customWidth="1"/>
    <col min="6593" max="6632" width="0" hidden="1" customWidth="1"/>
    <col min="6633" max="6633" width="10.28515625" customWidth="1"/>
    <col min="6635" max="6635" width="12.5703125" customWidth="1"/>
    <col min="6639" max="6639" width="10.7109375" customWidth="1"/>
    <col min="6846" max="6846" width="3.7109375" customWidth="1"/>
    <col min="6847" max="6847" width="27.85546875" customWidth="1"/>
    <col min="6848" max="6848" width="3.7109375" customWidth="1"/>
    <col min="6849" max="6888" width="0" hidden="1" customWidth="1"/>
    <col min="6889" max="6889" width="10.28515625" customWidth="1"/>
    <col min="6891" max="6891" width="12.5703125" customWidth="1"/>
    <col min="6895" max="6895" width="10.7109375" customWidth="1"/>
    <col min="7102" max="7102" width="3.7109375" customWidth="1"/>
    <col min="7103" max="7103" width="27.85546875" customWidth="1"/>
    <col min="7104" max="7104" width="3.7109375" customWidth="1"/>
    <col min="7105" max="7144" width="0" hidden="1" customWidth="1"/>
    <col min="7145" max="7145" width="10.28515625" customWidth="1"/>
    <col min="7147" max="7147" width="12.5703125" customWidth="1"/>
    <col min="7151" max="7151" width="10.7109375" customWidth="1"/>
    <col min="7358" max="7358" width="3.7109375" customWidth="1"/>
    <col min="7359" max="7359" width="27.85546875" customWidth="1"/>
    <col min="7360" max="7360" width="3.7109375" customWidth="1"/>
    <col min="7361" max="7400" width="0" hidden="1" customWidth="1"/>
    <col min="7401" max="7401" width="10.28515625" customWidth="1"/>
    <col min="7403" max="7403" width="12.5703125" customWidth="1"/>
    <col min="7407" max="7407" width="10.7109375" customWidth="1"/>
    <col min="7614" max="7614" width="3.7109375" customWidth="1"/>
    <col min="7615" max="7615" width="27.85546875" customWidth="1"/>
    <col min="7616" max="7616" width="3.7109375" customWidth="1"/>
    <col min="7617" max="7656" width="0" hidden="1" customWidth="1"/>
    <col min="7657" max="7657" width="10.28515625" customWidth="1"/>
    <col min="7659" max="7659" width="12.5703125" customWidth="1"/>
    <col min="7663" max="7663" width="10.7109375" customWidth="1"/>
    <col min="7870" max="7870" width="3.7109375" customWidth="1"/>
    <col min="7871" max="7871" width="27.85546875" customWidth="1"/>
    <col min="7872" max="7872" width="3.7109375" customWidth="1"/>
    <col min="7873" max="7912" width="0" hidden="1" customWidth="1"/>
    <col min="7913" max="7913" width="10.28515625" customWidth="1"/>
    <col min="7915" max="7915" width="12.5703125" customWidth="1"/>
    <col min="7919" max="7919" width="10.7109375" customWidth="1"/>
    <col min="8126" max="8126" width="3.7109375" customWidth="1"/>
    <col min="8127" max="8127" width="27.85546875" customWidth="1"/>
    <col min="8128" max="8128" width="3.7109375" customWidth="1"/>
    <col min="8129" max="8168" width="0" hidden="1" customWidth="1"/>
    <col min="8169" max="8169" width="10.28515625" customWidth="1"/>
    <col min="8171" max="8171" width="12.5703125" customWidth="1"/>
    <col min="8175" max="8175" width="10.7109375" customWidth="1"/>
    <col min="8382" max="8382" width="3.7109375" customWidth="1"/>
    <col min="8383" max="8383" width="27.85546875" customWidth="1"/>
    <col min="8384" max="8384" width="3.7109375" customWidth="1"/>
    <col min="8385" max="8424" width="0" hidden="1" customWidth="1"/>
    <col min="8425" max="8425" width="10.28515625" customWidth="1"/>
    <col min="8427" max="8427" width="12.5703125" customWidth="1"/>
    <col min="8431" max="8431" width="10.7109375" customWidth="1"/>
    <col min="8638" max="8638" width="3.7109375" customWidth="1"/>
    <col min="8639" max="8639" width="27.85546875" customWidth="1"/>
    <col min="8640" max="8640" width="3.7109375" customWidth="1"/>
    <col min="8641" max="8680" width="0" hidden="1" customWidth="1"/>
    <col min="8681" max="8681" width="10.28515625" customWidth="1"/>
    <col min="8683" max="8683" width="12.5703125" customWidth="1"/>
    <col min="8687" max="8687" width="10.7109375" customWidth="1"/>
    <col min="8894" max="8894" width="3.7109375" customWidth="1"/>
    <col min="8895" max="8895" width="27.85546875" customWidth="1"/>
    <col min="8896" max="8896" width="3.7109375" customWidth="1"/>
    <col min="8897" max="8936" width="0" hidden="1" customWidth="1"/>
    <col min="8937" max="8937" width="10.28515625" customWidth="1"/>
    <col min="8939" max="8939" width="12.5703125" customWidth="1"/>
    <col min="8943" max="8943" width="10.7109375" customWidth="1"/>
    <col min="9150" max="9150" width="3.7109375" customWidth="1"/>
    <col min="9151" max="9151" width="27.85546875" customWidth="1"/>
    <col min="9152" max="9152" width="3.7109375" customWidth="1"/>
    <col min="9153" max="9192" width="0" hidden="1" customWidth="1"/>
    <col min="9193" max="9193" width="10.28515625" customWidth="1"/>
    <col min="9195" max="9195" width="12.5703125" customWidth="1"/>
    <col min="9199" max="9199" width="10.7109375" customWidth="1"/>
    <col min="9406" max="9406" width="3.7109375" customWidth="1"/>
    <col min="9407" max="9407" width="27.85546875" customWidth="1"/>
    <col min="9408" max="9408" width="3.7109375" customWidth="1"/>
    <col min="9409" max="9448" width="0" hidden="1" customWidth="1"/>
    <col min="9449" max="9449" width="10.28515625" customWidth="1"/>
    <col min="9451" max="9451" width="12.5703125" customWidth="1"/>
    <col min="9455" max="9455" width="10.7109375" customWidth="1"/>
    <col min="9662" max="9662" width="3.7109375" customWidth="1"/>
    <col min="9663" max="9663" width="27.85546875" customWidth="1"/>
    <col min="9664" max="9664" width="3.7109375" customWidth="1"/>
    <col min="9665" max="9704" width="0" hidden="1" customWidth="1"/>
    <col min="9705" max="9705" width="10.28515625" customWidth="1"/>
    <col min="9707" max="9707" width="12.5703125" customWidth="1"/>
    <col min="9711" max="9711" width="10.7109375" customWidth="1"/>
    <col min="9918" max="9918" width="3.7109375" customWidth="1"/>
    <col min="9919" max="9919" width="27.85546875" customWidth="1"/>
    <col min="9920" max="9920" width="3.7109375" customWidth="1"/>
    <col min="9921" max="9960" width="0" hidden="1" customWidth="1"/>
    <col min="9961" max="9961" width="10.28515625" customWidth="1"/>
    <col min="9963" max="9963" width="12.5703125" customWidth="1"/>
    <col min="9967" max="9967" width="10.7109375" customWidth="1"/>
    <col min="10174" max="10174" width="3.7109375" customWidth="1"/>
    <col min="10175" max="10175" width="27.85546875" customWidth="1"/>
    <col min="10176" max="10176" width="3.7109375" customWidth="1"/>
    <col min="10177" max="10216" width="0" hidden="1" customWidth="1"/>
    <col min="10217" max="10217" width="10.28515625" customWidth="1"/>
    <col min="10219" max="10219" width="12.5703125" customWidth="1"/>
    <col min="10223" max="10223" width="10.7109375" customWidth="1"/>
    <col min="10430" max="10430" width="3.7109375" customWidth="1"/>
    <col min="10431" max="10431" width="27.85546875" customWidth="1"/>
    <col min="10432" max="10432" width="3.7109375" customWidth="1"/>
    <col min="10433" max="10472" width="0" hidden="1" customWidth="1"/>
    <col min="10473" max="10473" width="10.28515625" customWidth="1"/>
    <col min="10475" max="10475" width="12.5703125" customWidth="1"/>
    <col min="10479" max="10479" width="10.7109375" customWidth="1"/>
    <col min="10686" max="10686" width="3.7109375" customWidth="1"/>
    <col min="10687" max="10687" width="27.85546875" customWidth="1"/>
    <col min="10688" max="10688" width="3.7109375" customWidth="1"/>
    <col min="10689" max="10728" width="0" hidden="1" customWidth="1"/>
    <col min="10729" max="10729" width="10.28515625" customWidth="1"/>
    <col min="10731" max="10731" width="12.5703125" customWidth="1"/>
    <col min="10735" max="10735" width="10.7109375" customWidth="1"/>
    <col min="10942" max="10942" width="3.7109375" customWidth="1"/>
    <col min="10943" max="10943" width="27.85546875" customWidth="1"/>
    <col min="10944" max="10944" width="3.7109375" customWidth="1"/>
    <col min="10945" max="10984" width="0" hidden="1" customWidth="1"/>
    <col min="10985" max="10985" width="10.28515625" customWidth="1"/>
    <col min="10987" max="10987" width="12.5703125" customWidth="1"/>
    <col min="10991" max="10991" width="10.7109375" customWidth="1"/>
    <col min="11198" max="11198" width="3.7109375" customWidth="1"/>
    <col min="11199" max="11199" width="27.85546875" customWidth="1"/>
    <col min="11200" max="11200" width="3.7109375" customWidth="1"/>
    <col min="11201" max="11240" width="0" hidden="1" customWidth="1"/>
    <col min="11241" max="11241" width="10.28515625" customWidth="1"/>
    <col min="11243" max="11243" width="12.5703125" customWidth="1"/>
    <col min="11247" max="11247" width="10.7109375" customWidth="1"/>
    <col min="11454" max="11454" width="3.7109375" customWidth="1"/>
    <col min="11455" max="11455" width="27.85546875" customWidth="1"/>
    <col min="11456" max="11456" width="3.7109375" customWidth="1"/>
    <col min="11457" max="11496" width="0" hidden="1" customWidth="1"/>
    <col min="11497" max="11497" width="10.28515625" customWidth="1"/>
    <col min="11499" max="11499" width="12.5703125" customWidth="1"/>
    <col min="11503" max="11503" width="10.7109375" customWidth="1"/>
    <col min="11710" max="11710" width="3.7109375" customWidth="1"/>
    <col min="11711" max="11711" width="27.85546875" customWidth="1"/>
    <col min="11712" max="11712" width="3.7109375" customWidth="1"/>
    <col min="11713" max="11752" width="0" hidden="1" customWidth="1"/>
    <col min="11753" max="11753" width="10.28515625" customWidth="1"/>
    <col min="11755" max="11755" width="12.5703125" customWidth="1"/>
    <col min="11759" max="11759" width="10.7109375" customWidth="1"/>
    <col min="11966" max="11966" width="3.7109375" customWidth="1"/>
    <col min="11967" max="11967" width="27.85546875" customWidth="1"/>
    <col min="11968" max="11968" width="3.7109375" customWidth="1"/>
    <col min="11969" max="12008" width="0" hidden="1" customWidth="1"/>
    <col min="12009" max="12009" width="10.28515625" customWidth="1"/>
    <col min="12011" max="12011" width="12.5703125" customWidth="1"/>
    <col min="12015" max="12015" width="10.7109375" customWidth="1"/>
    <col min="12222" max="12222" width="3.7109375" customWidth="1"/>
    <col min="12223" max="12223" width="27.85546875" customWidth="1"/>
    <col min="12224" max="12224" width="3.7109375" customWidth="1"/>
    <col min="12225" max="12264" width="0" hidden="1" customWidth="1"/>
    <col min="12265" max="12265" width="10.28515625" customWidth="1"/>
    <col min="12267" max="12267" width="12.5703125" customWidth="1"/>
    <col min="12271" max="12271" width="10.7109375" customWidth="1"/>
    <col min="12478" max="12478" width="3.7109375" customWidth="1"/>
    <col min="12479" max="12479" width="27.85546875" customWidth="1"/>
    <col min="12480" max="12480" width="3.7109375" customWidth="1"/>
    <col min="12481" max="12520" width="0" hidden="1" customWidth="1"/>
    <col min="12521" max="12521" width="10.28515625" customWidth="1"/>
    <col min="12523" max="12523" width="12.5703125" customWidth="1"/>
    <col min="12527" max="12527" width="10.7109375" customWidth="1"/>
    <col min="12734" max="12734" width="3.7109375" customWidth="1"/>
    <col min="12735" max="12735" width="27.85546875" customWidth="1"/>
    <col min="12736" max="12736" width="3.7109375" customWidth="1"/>
    <col min="12737" max="12776" width="0" hidden="1" customWidth="1"/>
    <col min="12777" max="12777" width="10.28515625" customWidth="1"/>
    <col min="12779" max="12779" width="12.5703125" customWidth="1"/>
    <col min="12783" max="12783" width="10.7109375" customWidth="1"/>
    <col min="12990" max="12990" width="3.7109375" customWidth="1"/>
    <col min="12991" max="12991" width="27.85546875" customWidth="1"/>
    <col min="12992" max="12992" width="3.7109375" customWidth="1"/>
    <col min="12993" max="13032" width="0" hidden="1" customWidth="1"/>
    <col min="13033" max="13033" width="10.28515625" customWidth="1"/>
    <col min="13035" max="13035" width="12.5703125" customWidth="1"/>
    <col min="13039" max="13039" width="10.7109375" customWidth="1"/>
    <col min="13246" max="13246" width="3.7109375" customWidth="1"/>
    <col min="13247" max="13247" width="27.85546875" customWidth="1"/>
    <col min="13248" max="13248" width="3.7109375" customWidth="1"/>
    <col min="13249" max="13288" width="0" hidden="1" customWidth="1"/>
    <col min="13289" max="13289" width="10.28515625" customWidth="1"/>
    <col min="13291" max="13291" width="12.5703125" customWidth="1"/>
    <col min="13295" max="13295" width="10.7109375" customWidth="1"/>
    <col min="13502" max="13502" width="3.7109375" customWidth="1"/>
    <col min="13503" max="13503" width="27.85546875" customWidth="1"/>
    <col min="13504" max="13504" width="3.7109375" customWidth="1"/>
    <col min="13505" max="13544" width="0" hidden="1" customWidth="1"/>
    <col min="13545" max="13545" width="10.28515625" customWidth="1"/>
    <col min="13547" max="13547" width="12.5703125" customWidth="1"/>
    <col min="13551" max="13551" width="10.7109375" customWidth="1"/>
    <col min="13758" max="13758" width="3.7109375" customWidth="1"/>
    <col min="13759" max="13759" width="27.85546875" customWidth="1"/>
    <col min="13760" max="13760" width="3.7109375" customWidth="1"/>
    <col min="13761" max="13800" width="0" hidden="1" customWidth="1"/>
    <col min="13801" max="13801" width="10.28515625" customWidth="1"/>
    <col min="13803" max="13803" width="12.5703125" customWidth="1"/>
    <col min="13807" max="13807" width="10.7109375" customWidth="1"/>
    <col min="14014" max="14014" width="3.7109375" customWidth="1"/>
    <col min="14015" max="14015" width="27.85546875" customWidth="1"/>
    <col min="14016" max="14016" width="3.7109375" customWidth="1"/>
    <col min="14017" max="14056" width="0" hidden="1" customWidth="1"/>
    <col min="14057" max="14057" width="10.28515625" customWidth="1"/>
    <col min="14059" max="14059" width="12.5703125" customWidth="1"/>
    <col min="14063" max="14063" width="10.7109375" customWidth="1"/>
    <col min="14270" max="14270" width="3.7109375" customWidth="1"/>
    <col min="14271" max="14271" width="27.85546875" customWidth="1"/>
    <col min="14272" max="14272" width="3.7109375" customWidth="1"/>
    <col min="14273" max="14312" width="0" hidden="1" customWidth="1"/>
    <col min="14313" max="14313" width="10.28515625" customWidth="1"/>
    <col min="14315" max="14315" width="12.5703125" customWidth="1"/>
    <col min="14319" max="14319" width="10.7109375" customWidth="1"/>
    <col min="14526" max="14526" width="3.7109375" customWidth="1"/>
    <col min="14527" max="14527" width="27.85546875" customWidth="1"/>
    <col min="14528" max="14528" width="3.7109375" customWidth="1"/>
    <col min="14529" max="14568" width="0" hidden="1" customWidth="1"/>
    <col min="14569" max="14569" width="10.28515625" customWidth="1"/>
    <col min="14571" max="14571" width="12.5703125" customWidth="1"/>
    <col min="14575" max="14575" width="10.7109375" customWidth="1"/>
    <col min="14782" max="14782" width="3.7109375" customWidth="1"/>
    <col min="14783" max="14783" width="27.85546875" customWidth="1"/>
    <col min="14784" max="14784" width="3.7109375" customWidth="1"/>
    <col min="14785" max="14824" width="0" hidden="1" customWidth="1"/>
    <col min="14825" max="14825" width="10.28515625" customWidth="1"/>
    <col min="14827" max="14827" width="12.5703125" customWidth="1"/>
    <col min="14831" max="14831" width="10.7109375" customWidth="1"/>
    <col min="15038" max="15038" width="3.7109375" customWidth="1"/>
    <col min="15039" max="15039" width="27.85546875" customWidth="1"/>
    <col min="15040" max="15040" width="3.7109375" customWidth="1"/>
    <col min="15041" max="15080" width="0" hidden="1" customWidth="1"/>
    <col min="15081" max="15081" width="10.28515625" customWidth="1"/>
    <col min="15083" max="15083" width="12.5703125" customWidth="1"/>
    <col min="15087" max="15087" width="10.7109375" customWidth="1"/>
    <col min="15294" max="15294" width="3.7109375" customWidth="1"/>
    <col min="15295" max="15295" width="27.85546875" customWidth="1"/>
    <col min="15296" max="15296" width="3.7109375" customWidth="1"/>
    <col min="15297" max="15336" width="0" hidden="1" customWidth="1"/>
    <col min="15337" max="15337" width="10.28515625" customWidth="1"/>
    <col min="15339" max="15339" width="12.5703125" customWidth="1"/>
    <col min="15343" max="15343" width="10.7109375" customWidth="1"/>
    <col min="15550" max="15550" width="3.7109375" customWidth="1"/>
    <col min="15551" max="15551" width="27.85546875" customWidth="1"/>
    <col min="15552" max="15552" width="3.7109375" customWidth="1"/>
    <col min="15553" max="15592" width="0" hidden="1" customWidth="1"/>
    <col min="15593" max="15593" width="10.28515625" customWidth="1"/>
    <col min="15595" max="15595" width="12.5703125" customWidth="1"/>
    <col min="15599" max="15599" width="10.7109375" customWidth="1"/>
    <col min="15806" max="15806" width="3.7109375" customWidth="1"/>
    <col min="15807" max="15807" width="27.85546875" customWidth="1"/>
    <col min="15808" max="15808" width="3.7109375" customWidth="1"/>
    <col min="15809" max="15848" width="0" hidden="1" customWidth="1"/>
    <col min="15849" max="15849" width="10.28515625" customWidth="1"/>
    <col min="15851" max="15851" width="12.5703125" customWidth="1"/>
    <col min="15855" max="15855" width="10.7109375" customWidth="1"/>
    <col min="16062" max="16062" width="3.7109375" customWidth="1"/>
    <col min="16063" max="16063" width="27.85546875" customWidth="1"/>
    <col min="16064" max="16064" width="3.7109375" customWidth="1"/>
    <col min="16065" max="16104" width="0" hidden="1" customWidth="1"/>
    <col min="16105" max="16105" width="10.28515625" customWidth="1"/>
    <col min="16107" max="16107" width="12.5703125" customWidth="1"/>
    <col min="16111" max="16111" width="10.7109375" customWidth="1"/>
  </cols>
  <sheetData>
    <row r="1" spans="1:8" ht="11.25" customHeight="1" x14ac:dyDescent="0.25">
      <c r="A1" s="138" t="s">
        <v>172</v>
      </c>
      <c r="B1" s="138"/>
      <c r="C1" s="138"/>
      <c r="D1" s="138"/>
      <c r="E1" s="138"/>
    </row>
    <row r="2" spans="1:8" ht="11.25" customHeight="1" x14ac:dyDescent="0.25">
      <c r="A2" s="138"/>
      <c r="B2" s="138"/>
      <c r="C2" s="138"/>
      <c r="D2" s="138"/>
      <c r="E2" s="138"/>
    </row>
    <row r="3" spans="1:8" ht="11.25" customHeight="1" x14ac:dyDescent="0.25">
      <c r="A3" s="138"/>
      <c r="B3" s="138"/>
      <c r="C3" s="138"/>
      <c r="D3" s="138"/>
      <c r="E3" s="138"/>
    </row>
    <row r="4" spans="1:8" ht="11.25" customHeight="1" x14ac:dyDescent="0.25">
      <c r="A4" s="139"/>
      <c r="B4" s="139"/>
      <c r="C4" s="139"/>
      <c r="D4" s="139"/>
    </row>
    <row r="5" spans="1:8" ht="11.25" customHeight="1" x14ac:dyDescent="0.25">
      <c r="A5" s="139"/>
      <c r="B5" s="139"/>
      <c r="C5" s="139"/>
      <c r="D5" s="139"/>
    </row>
    <row r="6" spans="1:8" ht="11.25" customHeight="1" x14ac:dyDescent="0.25">
      <c r="A6" s="139"/>
      <c r="B6" s="139"/>
      <c r="C6" s="139"/>
      <c r="D6" s="139"/>
      <c r="H6" s="115" t="s">
        <v>170</v>
      </c>
    </row>
    <row r="7" spans="1:8" ht="11.25" customHeight="1" x14ac:dyDescent="0.25">
      <c r="A7" s="1" t="s">
        <v>1</v>
      </c>
      <c r="B7" s="2" t="s">
        <v>2</v>
      </c>
      <c r="C7" s="3" t="s">
        <v>3</v>
      </c>
      <c r="D7" s="57"/>
      <c r="E7" s="90"/>
      <c r="F7" s="111"/>
      <c r="H7" s="109" t="s">
        <v>155</v>
      </c>
    </row>
    <row r="8" spans="1:8" ht="11.25" customHeight="1" x14ac:dyDescent="0.25">
      <c r="A8" s="1"/>
      <c r="B8" s="2"/>
      <c r="C8" s="3"/>
      <c r="D8" s="126" t="s">
        <v>114</v>
      </c>
      <c r="E8" s="126" t="s">
        <v>169</v>
      </c>
      <c r="F8" s="151"/>
      <c r="H8" s="25"/>
    </row>
    <row r="9" spans="1:8" s="7" customFormat="1" ht="11.25" customHeight="1" x14ac:dyDescent="0.25">
      <c r="A9" s="4"/>
      <c r="B9" s="5" t="s">
        <v>7</v>
      </c>
      <c r="C9" s="6"/>
      <c r="D9" s="127"/>
      <c r="E9" s="127"/>
      <c r="F9" s="151"/>
      <c r="H9" s="82"/>
    </row>
    <row r="10" spans="1:8" s="12" customFormat="1" ht="11.25" customHeight="1" x14ac:dyDescent="0.25">
      <c r="A10" s="8"/>
      <c r="B10" s="9" t="s">
        <v>12</v>
      </c>
      <c r="C10" s="10"/>
      <c r="D10" s="53">
        <f>'Пн День 1 нед 2'!Q10+'Вт День 2 нед 2'!K10+'Ср День 3 Нед 2'!Q10+'Чт День 4 Нед 2'!O10+'Пт День 5 Нед 2'!M10+'Сб День 6 Нед 2'!O10</f>
        <v>6</v>
      </c>
      <c r="E10" s="106">
        <f>'Пн День 1 нед 2'!R10+'Вт День 2 нед 2'!L10+'Ср День 3 Нед 2'!R10+'Чт День 4 Нед 2'!P10+'Пт День 5 Нед 2'!N10+'Сб День 6 Нед 2'!P10</f>
        <v>6</v>
      </c>
      <c r="F10" s="112"/>
      <c r="H10" s="83">
        <v>5028</v>
      </c>
    </row>
    <row r="11" spans="1:8" s="18" customFormat="1" ht="11.25" customHeight="1" x14ac:dyDescent="0.2">
      <c r="A11" s="13"/>
      <c r="B11" s="14" t="s">
        <v>13</v>
      </c>
      <c r="C11" s="15"/>
      <c r="D11" s="17"/>
      <c r="E11" s="107"/>
      <c r="F11" s="113"/>
      <c r="H11" s="84"/>
    </row>
    <row r="12" spans="1:8" ht="11.25" customHeight="1" x14ac:dyDescent="0.25">
      <c r="A12" s="8"/>
      <c r="B12" s="19" t="s">
        <v>19</v>
      </c>
      <c r="C12" s="20"/>
      <c r="D12" s="24"/>
      <c r="E12" s="81"/>
      <c r="F12" s="111"/>
      <c r="H12" s="25"/>
    </row>
    <row r="13" spans="1:8" ht="11.25" customHeight="1" x14ac:dyDescent="0.25">
      <c r="A13" s="26">
        <v>1</v>
      </c>
      <c r="B13" s="27" t="s">
        <v>20</v>
      </c>
      <c r="C13" s="28" t="s">
        <v>21</v>
      </c>
      <c r="D13" s="31">
        <f>'Пн День 1 нед 2'!Q13+'Вт День 2 нед 2'!K13+'Ср День 3 Нед 2'!Q13+'Чт День 4 Нед 2'!O13+'Пт День 5 Нед 2'!M13+'Сб День 6 Нед 2'!O13</f>
        <v>0</v>
      </c>
      <c r="E13" s="103">
        <f>'Пн День 1 нед 2'!R13+'Вт День 2 нед 2'!L13+'Ср День 3 Нед 2'!R13+'Чт День 4 Нед 2'!P13+'Пт День 5 Нед 2'!N13+'Сб День 6 Нед 2'!P13</f>
        <v>0</v>
      </c>
      <c r="F13" s="114"/>
      <c r="H13" s="85">
        <f>D13*$H$10</f>
        <v>0</v>
      </c>
    </row>
    <row r="14" spans="1:8" ht="11.25" customHeight="1" x14ac:dyDescent="0.25">
      <c r="A14" s="26">
        <v>2</v>
      </c>
      <c r="B14" s="32" t="s">
        <v>22</v>
      </c>
      <c r="C14" s="33" t="s">
        <v>21</v>
      </c>
      <c r="D14" s="31">
        <f>'Пн День 1 нед 2'!Q14+'Вт День 2 нед 2'!K14+'Ср День 3 Нед 2'!Q14+'Чт День 4 Нед 2'!O14+'Пт День 5 Нед 2'!M14+'Сб День 6 Нед 2'!O14</f>
        <v>0.1928</v>
      </c>
      <c r="E14" s="103">
        <f>'Пн День 1 нед 2'!R14+'Вт День 2 нед 2'!L14+'Ср День 3 Нед 2'!R14+'Чт День 4 Нед 2'!P14+'Пт День 5 Нед 2'!N14+'Сб День 6 Нед 2'!P14</f>
        <v>0.19600000000000001</v>
      </c>
      <c r="F14" s="114"/>
      <c r="H14" s="85">
        <f t="shared" ref="H14:H77" si="0">D14*$H$10</f>
        <v>969.39840000000004</v>
      </c>
    </row>
    <row r="15" spans="1:8" ht="11.25" customHeight="1" x14ac:dyDescent="0.25">
      <c r="A15" s="26">
        <v>3</v>
      </c>
      <c r="B15" s="27" t="s">
        <v>23</v>
      </c>
      <c r="C15" s="28" t="s">
        <v>21</v>
      </c>
      <c r="D15" s="31">
        <f>'Пн День 1 нед 2'!Q15+'Вт День 2 нед 2'!K15+'Ср День 3 Нед 2'!Q15+'Чт День 4 Нед 2'!O15+'Пт День 5 Нед 2'!M15+'Сб День 6 Нед 2'!O15</f>
        <v>0.12000000000000001</v>
      </c>
      <c r="E15" s="103">
        <f>'Пн День 1 нед 2'!R15+'Вт День 2 нед 2'!L15+'Ср День 3 Нед 2'!R15+'Чт День 4 Нед 2'!P15+'Пт День 5 Нед 2'!N15+'Сб День 6 Нед 2'!P15</f>
        <v>0.12000000000000001</v>
      </c>
      <c r="F15" s="114"/>
      <c r="H15" s="85">
        <f t="shared" si="0"/>
        <v>603.36</v>
      </c>
    </row>
    <row r="16" spans="1:8" ht="11.25" customHeight="1" x14ac:dyDescent="0.25">
      <c r="A16" s="26">
        <v>4</v>
      </c>
      <c r="B16" s="27" t="s">
        <v>24</v>
      </c>
      <c r="C16" s="28" t="s">
        <v>21</v>
      </c>
      <c r="D16" s="31">
        <f>'Пн День 1 нед 2'!Q16+'Вт День 2 нед 2'!K16+'Ср День 3 Нед 2'!Q16+'Чт День 4 Нед 2'!O16+'Пт День 5 Нед 2'!M16+'Сб День 6 Нед 2'!O16</f>
        <v>9.4000000000000004E-3</v>
      </c>
      <c r="E16" s="103">
        <f>'Пн День 1 нед 2'!R16+'Вт День 2 нед 2'!L16+'Ср День 3 Нед 2'!R16+'Чт День 4 Нед 2'!P16+'Пт День 5 Нед 2'!N16+'Сб День 6 Нед 2'!P16</f>
        <v>1.2166666666666666E-2</v>
      </c>
      <c r="F16" s="114"/>
      <c r="H16" s="85">
        <f t="shared" si="0"/>
        <v>47.263200000000005</v>
      </c>
    </row>
    <row r="17" spans="1:8" ht="11.25" customHeight="1" x14ac:dyDescent="0.25">
      <c r="A17" s="8"/>
      <c r="B17" s="19" t="s">
        <v>25</v>
      </c>
      <c r="C17" s="20"/>
      <c r="D17" s="31">
        <f>'Пн День 1 нед 2'!Q17+'Вт День 2 нед 2'!K17+'Ср День 3 Нед 2'!Q17+'Чт День 4 Нед 2'!O17+'Пт День 5 Нед 2'!M17+'Сб День 6 Нед 2'!O17</f>
        <v>0</v>
      </c>
      <c r="E17" s="103">
        <f>'Пн День 1 нед 2'!R17+'Вт День 2 нед 2'!L17+'Ср День 3 Нед 2'!R17+'Чт День 4 Нед 2'!P17+'Пт День 5 Нед 2'!N17+'Сб День 6 Нед 2'!P17</f>
        <v>0</v>
      </c>
      <c r="F17" s="114"/>
      <c r="H17" s="85">
        <f t="shared" si="0"/>
        <v>0</v>
      </c>
    </row>
    <row r="18" spans="1:8" ht="11.25" customHeight="1" x14ac:dyDescent="0.25">
      <c r="A18" s="26">
        <v>5</v>
      </c>
      <c r="B18" s="32" t="s">
        <v>26</v>
      </c>
      <c r="C18" s="33" t="s">
        <v>21</v>
      </c>
      <c r="D18" s="31">
        <f>'Пн День 1 нед 2'!Q18+'Вт День 2 нед 2'!K18+'Ср День 3 Нед 2'!Q18+'Чт День 4 Нед 2'!O18+'Пт День 5 Нед 2'!M18+'Сб День 6 Нед 2'!O18</f>
        <v>6.2600000000000003E-2</v>
      </c>
      <c r="E18" s="103">
        <f>'Пн День 1 нед 2'!R18+'Вт День 2 нед 2'!L18+'Ср День 3 Нед 2'!R18+'Чт День 4 Нед 2'!P18+'Пт День 5 Нед 2'!N18+'Сб День 6 Нед 2'!P18</f>
        <v>8.3500000000000005E-2</v>
      </c>
      <c r="F18" s="114"/>
      <c r="H18" s="85">
        <f t="shared" si="0"/>
        <v>314.75280000000004</v>
      </c>
    </row>
    <row r="19" spans="1:8" ht="11.25" customHeight="1" x14ac:dyDescent="0.25">
      <c r="A19" s="26">
        <v>6</v>
      </c>
      <c r="B19" s="27" t="s">
        <v>27</v>
      </c>
      <c r="C19" s="28" t="s">
        <v>21</v>
      </c>
      <c r="D19" s="31">
        <f>'Пн День 1 нед 2'!Q19+'Вт День 2 нед 2'!K19+'Ср День 3 Нед 2'!Q19+'Чт День 4 Нед 2'!O19+'Пт День 5 Нед 2'!M19+'Сб День 6 Нед 2'!O19</f>
        <v>0.1</v>
      </c>
      <c r="E19" s="103">
        <f>'Пн День 1 нед 2'!R19+'Вт День 2 нед 2'!L19+'Ср День 3 Нед 2'!R19+'Чт День 4 Нед 2'!P19+'Пт День 5 Нед 2'!N19+'Сб День 6 Нед 2'!P19</f>
        <v>0.1</v>
      </c>
      <c r="F19" s="114"/>
      <c r="H19" s="85">
        <f t="shared" si="0"/>
        <v>502.8</v>
      </c>
    </row>
    <row r="20" spans="1:8" ht="11.25" customHeight="1" x14ac:dyDescent="0.25">
      <c r="A20" s="26">
        <v>7</v>
      </c>
      <c r="B20" s="27" t="s">
        <v>28</v>
      </c>
      <c r="C20" s="28" t="s">
        <v>21</v>
      </c>
      <c r="D20" s="31">
        <f>'Пн День 1 нед 2'!Q20+'Вт День 2 нед 2'!K20+'Ср День 3 Нед 2'!Q20+'Чт День 4 Нед 2'!O20+'Пт День 5 Нед 2'!M20+'Сб День 6 Нед 2'!O20</f>
        <v>0.10199999999999999</v>
      </c>
      <c r="E20" s="103">
        <f>'Пн День 1 нед 2'!R20+'Вт День 2 нед 2'!L20+'Ср День 3 Нед 2'!R20+'Чт День 4 Нед 2'!P20+'Пт День 5 Нед 2'!N20+'Сб День 6 Нед 2'!P20</f>
        <v>0.10199999999999999</v>
      </c>
      <c r="F20" s="114"/>
      <c r="H20" s="85">
        <f t="shared" si="0"/>
        <v>512.85599999999999</v>
      </c>
    </row>
    <row r="21" spans="1:8" ht="11.25" customHeight="1" x14ac:dyDescent="0.25">
      <c r="A21" s="26">
        <v>8</v>
      </c>
      <c r="B21" s="32" t="s">
        <v>29</v>
      </c>
      <c r="C21" s="33" t="s">
        <v>21</v>
      </c>
      <c r="D21" s="31">
        <f>'Пн День 1 нед 2'!Q21+'Вт День 2 нед 2'!K21+'Ср День 3 Нед 2'!Q21+'Чт День 4 Нед 2'!O21+'Пт День 5 Нед 2'!M21+'Сб День 6 Нед 2'!O21</f>
        <v>0</v>
      </c>
      <c r="E21" s="103">
        <f>'Пн День 1 нед 2'!R21+'Вт День 2 нед 2'!L21+'Ср День 3 Нед 2'!R21+'Чт День 4 Нед 2'!P21+'Пт День 5 Нед 2'!N21+'Сб День 6 Нед 2'!P21</f>
        <v>0</v>
      </c>
      <c r="F21" s="114"/>
      <c r="H21" s="85">
        <f t="shared" si="0"/>
        <v>0</v>
      </c>
    </row>
    <row r="22" spans="1:8" ht="11.25" customHeight="1" x14ac:dyDescent="0.25">
      <c r="A22" s="26">
        <v>9</v>
      </c>
      <c r="B22" s="27" t="s">
        <v>30</v>
      </c>
      <c r="C22" s="28" t="s">
        <v>21</v>
      </c>
      <c r="D22" s="31">
        <f>'Пн День 1 нед 2'!Q22+'Вт День 2 нед 2'!K22+'Ср День 3 Нед 2'!Q22+'Чт День 4 Нед 2'!O22+'Пт День 5 Нед 2'!M22+'Сб День 6 Нед 2'!O22</f>
        <v>0.33599999999999997</v>
      </c>
      <c r="E22" s="103">
        <f>'Пн День 1 нед 2'!R22+'Вт День 2 нед 2'!L22+'Ср День 3 Нед 2'!R22+'Чт День 4 Нед 2'!P22+'Пт День 5 Нед 2'!N22+'Сб День 6 Нед 2'!P22</f>
        <v>0.33599999999999997</v>
      </c>
      <c r="F22" s="114"/>
      <c r="H22" s="85">
        <f t="shared" si="0"/>
        <v>1689.4079999999999</v>
      </c>
    </row>
    <row r="23" spans="1:8" ht="11.25" customHeight="1" x14ac:dyDescent="0.25">
      <c r="A23" s="26">
        <v>10</v>
      </c>
      <c r="B23" s="36" t="s">
        <v>31</v>
      </c>
      <c r="C23" s="37" t="s">
        <v>21</v>
      </c>
      <c r="D23" s="31">
        <f>'Пн День 1 нед 2'!Q23+'Вт День 2 нед 2'!K23+'Ср День 3 Нед 2'!Q23+'Чт День 4 Нед 2'!O23+'Пт День 5 Нед 2'!M23+'Сб День 6 Нед 2'!O23</f>
        <v>0</v>
      </c>
      <c r="E23" s="103">
        <f>'Пн День 1 нед 2'!R23+'Вт День 2 нед 2'!L23+'Ср День 3 Нед 2'!R23+'Чт День 4 Нед 2'!P23+'Пт День 5 Нед 2'!N23+'Сб День 6 Нед 2'!P23</f>
        <v>0</v>
      </c>
      <c r="F23" s="114"/>
      <c r="H23" s="85">
        <f t="shared" si="0"/>
        <v>0</v>
      </c>
    </row>
    <row r="24" spans="1:8" ht="38.25" customHeight="1" x14ac:dyDescent="0.25">
      <c r="A24" s="26">
        <v>11</v>
      </c>
      <c r="B24" s="54" t="s">
        <v>158</v>
      </c>
      <c r="C24" s="37" t="s">
        <v>105</v>
      </c>
      <c r="D24" s="31">
        <f>'Пн День 1 нед 2'!Q24+'Вт День 2 нед 2'!K24+'Ср День 3 Нед 2'!Q24+'Чт День 4 Нед 2'!O24+'Пт День 5 Нед 2'!M24+'Сб День 6 Нед 2'!O24</f>
        <v>0</v>
      </c>
      <c r="E24" s="103">
        <f>'Пн День 1 нед 2'!R24+'Вт День 2 нед 2'!L24+'Ср День 3 Нед 2'!R24+'Чт День 4 Нед 2'!P24+'Пт День 5 Нед 2'!N24+'Сб День 6 Нед 2'!P24</f>
        <v>0</v>
      </c>
      <c r="F24" s="114"/>
      <c r="H24" s="85">
        <f t="shared" si="0"/>
        <v>0</v>
      </c>
    </row>
    <row r="25" spans="1:8" ht="21" customHeight="1" x14ac:dyDescent="0.25">
      <c r="A25" s="26">
        <v>12</v>
      </c>
      <c r="B25" s="54" t="s">
        <v>159</v>
      </c>
      <c r="C25" s="37" t="s">
        <v>105</v>
      </c>
      <c r="D25" s="31">
        <f>'Пн День 1 нед 2'!Q25+'Вт День 2 нед 2'!K25+'Ср День 3 Нед 2'!Q25+'Чт День 4 Нед 2'!O25+'Пт День 5 Нед 2'!M25+'Сб День 6 Нед 2'!O25</f>
        <v>0</v>
      </c>
      <c r="E25" s="103">
        <f>'Пн День 1 нед 2'!R25+'Вт День 2 нед 2'!L25+'Ср День 3 Нед 2'!R25+'Чт День 4 Нед 2'!P25+'Пт День 5 Нед 2'!N25+'Сб День 6 Нед 2'!P25</f>
        <v>0</v>
      </c>
      <c r="F25" s="114"/>
      <c r="H25" s="85">
        <f t="shared" si="0"/>
        <v>0</v>
      </c>
    </row>
    <row r="26" spans="1:8" ht="11.25" customHeight="1" x14ac:dyDescent="0.25">
      <c r="A26" s="26">
        <v>13</v>
      </c>
      <c r="B26" s="54" t="s">
        <v>161</v>
      </c>
      <c r="C26" s="37" t="s">
        <v>105</v>
      </c>
      <c r="D26" s="31">
        <f>'Пн День 1 нед 2'!Q26+'Вт День 2 нед 2'!K26+'Ср День 3 Нед 2'!Q26+'Чт День 4 Нед 2'!O26+'Пт День 5 Нед 2'!M26+'Сб День 6 Нед 2'!O26</f>
        <v>0</v>
      </c>
      <c r="E26" s="103">
        <f>'Пн День 1 нед 2'!R26+'Вт День 2 нед 2'!L26+'Ср День 3 Нед 2'!R26+'Чт День 4 Нед 2'!P26+'Пт День 5 Нед 2'!N26+'Сб День 6 Нед 2'!P26</f>
        <v>0</v>
      </c>
      <c r="F26" s="114"/>
      <c r="H26" s="85">
        <f t="shared" si="0"/>
        <v>0</v>
      </c>
    </row>
    <row r="27" spans="1:8" ht="11.25" customHeight="1" x14ac:dyDescent="0.25">
      <c r="A27" s="26">
        <v>14</v>
      </c>
      <c r="B27" s="54" t="s">
        <v>160</v>
      </c>
      <c r="C27" s="37" t="s">
        <v>105</v>
      </c>
      <c r="D27" s="31">
        <f>'Пн День 1 нед 2'!Q27+'Вт День 2 нед 2'!K27+'Ср День 3 Нед 2'!Q27+'Чт День 4 Нед 2'!O27+'Пт День 5 Нед 2'!M27+'Сб День 6 Нед 2'!O27</f>
        <v>0</v>
      </c>
      <c r="E27" s="103">
        <f>'Пн День 1 нед 2'!R27+'Вт День 2 нед 2'!L27+'Ср День 3 Нед 2'!R27+'Чт День 4 Нед 2'!P27+'Пт День 5 Нед 2'!N27+'Сб День 6 Нед 2'!P27</f>
        <v>0</v>
      </c>
      <c r="F27" s="114"/>
      <c r="H27" s="85">
        <f t="shared" si="0"/>
        <v>0</v>
      </c>
    </row>
    <row r="28" spans="1:8" ht="11.25" customHeight="1" x14ac:dyDescent="0.25">
      <c r="A28" s="26">
        <v>15</v>
      </c>
      <c r="B28" s="54" t="s">
        <v>122</v>
      </c>
      <c r="C28" s="37" t="s">
        <v>21</v>
      </c>
      <c r="D28" s="31">
        <f>'Пн День 1 нед 2'!Q28+'Вт День 2 нед 2'!K28+'Ср День 3 Нед 2'!Q28+'Чт День 4 Нед 2'!O28+'Пт День 5 Нед 2'!M28+'Сб День 6 Нед 2'!O28</f>
        <v>0</v>
      </c>
      <c r="E28" s="103">
        <f>'Пн День 1 нед 2'!R28+'Вт День 2 нед 2'!L28+'Ср День 3 Нед 2'!R28+'Чт День 4 Нед 2'!P28+'Пт День 5 Нед 2'!N28+'Сб День 6 Нед 2'!P28</f>
        <v>0</v>
      </c>
      <c r="F28" s="114"/>
      <c r="H28" s="85">
        <f t="shared" si="0"/>
        <v>0</v>
      </c>
    </row>
    <row r="29" spans="1:8" ht="11.25" customHeight="1" x14ac:dyDescent="0.25">
      <c r="A29" s="8"/>
      <c r="B29" s="19" t="s">
        <v>32</v>
      </c>
      <c r="C29" s="20"/>
      <c r="D29" s="31">
        <f>'Пн День 1 нед 2'!Q29+'Вт День 2 нед 2'!K29+'Ср День 3 Нед 2'!Q29+'Чт День 4 Нед 2'!O29+'Пт День 5 Нед 2'!M29+'Сб День 6 Нед 2'!O29</f>
        <v>0</v>
      </c>
      <c r="E29" s="103">
        <f>'Пн День 1 нед 2'!R29+'Вт День 2 нед 2'!L29+'Ср День 3 Нед 2'!R29+'Чт День 4 Нед 2'!P29+'Пт День 5 Нед 2'!N29+'Сб День 6 Нед 2'!P29</f>
        <v>0</v>
      </c>
      <c r="F29" s="114"/>
      <c r="H29" s="85">
        <f t="shared" si="0"/>
        <v>0</v>
      </c>
    </row>
    <row r="30" spans="1:8" ht="11.25" customHeight="1" x14ac:dyDescent="0.25">
      <c r="A30" s="26">
        <v>16</v>
      </c>
      <c r="B30" s="32" t="s">
        <v>33</v>
      </c>
      <c r="C30" s="33" t="s">
        <v>21</v>
      </c>
      <c r="D30" s="31">
        <f>'Пн День 1 нед 2'!Q30+'Вт День 2 нед 2'!K30+'Ср День 3 Нед 2'!Q30+'Чт День 4 Нед 2'!O30+'Пт День 5 Нед 2'!M30+'Сб День 6 Нед 2'!O30</f>
        <v>0</v>
      </c>
      <c r="E30" s="103">
        <f>'Пн День 1 нед 2'!R30+'Вт День 2 нед 2'!L30+'Ср День 3 Нед 2'!R30+'Чт День 4 Нед 2'!P30+'Пт День 5 Нед 2'!N30+'Сб День 6 Нед 2'!P30</f>
        <v>0</v>
      </c>
      <c r="F30" s="114"/>
      <c r="H30" s="85">
        <f t="shared" si="0"/>
        <v>0</v>
      </c>
    </row>
    <row r="31" spans="1:8" ht="11.25" customHeight="1" x14ac:dyDescent="0.25">
      <c r="A31" s="26">
        <v>17</v>
      </c>
      <c r="B31" s="32" t="s">
        <v>34</v>
      </c>
      <c r="C31" s="33" t="s">
        <v>21</v>
      </c>
      <c r="D31" s="31">
        <f>'Пн День 1 нед 2'!Q31+'Вт День 2 нед 2'!K31+'Ср День 3 Нед 2'!Q31+'Чт День 4 Нед 2'!O31+'Пт День 5 Нед 2'!M31+'Сб День 6 Нед 2'!O31</f>
        <v>5.6000000000000001E-2</v>
      </c>
      <c r="E31" s="103">
        <f>'Пн День 1 нед 2'!R31+'Вт День 2 нед 2'!L31+'Ср День 3 Нед 2'!R31+'Чт День 4 Нед 2'!P31+'Пт День 5 Нед 2'!N31+'Сб День 6 Нед 2'!P31</f>
        <v>7.0000000000000007E-2</v>
      </c>
      <c r="F31" s="114"/>
      <c r="H31" s="85">
        <f t="shared" si="0"/>
        <v>281.56799999999998</v>
      </c>
    </row>
    <row r="32" spans="1:8" ht="11.25" customHeight="1" x14ac:dyDescent="0.25">
      <c r="A32" s="26">
        <v>18</v>
      </c>
      <c r="B32" s="55" t="s">
        <v>162</v>
      </c>
      <c r="C32" s="56" t="s">
        <v>105</v>
      </c>
      <c r="D32" s="31">
        <f>'Пн День 1 нед 2'!Q32+'Вт День 2 нед 2'!K32+'Ср День 3 Нед 2'!Q32+'Чт День 4 Нед 2'!O32+'Пт День 5 Нед 2'!M32+'Сб День 6 Нед 2'!O32</f>
        <v>0</v>
      </c>
      <c r="E32" s="103">
        <f>'Пн День 1 нед 2'!R32+'Вт День 2 нед 2'!L32+'Ср День 3 Нед 2'!R32+'Чт День 4 Нед 2'!P32+'Пт День 5 Нед 2'!N32+'Сб День 6 Нед 2'!P32</f>
        <v>0</v>
      </c>
      <c r="F32" s="114"/>
      <c r="H32" s="85">
        <f t="shared" si="0"/>
        <v>0</v>
      </c>
    </row>
    <row r="33" spans="1:8" ht="11.25" customHeight="1" x14ac:dyDescent="0.25">
      <c r="A33" s="26">
        <v>19</v>
      </c>
      <c r="B33" s="55" t="s">
        <v>163</v>
      </c>
      <c r="C33" s="56" t="s">
        <v>105</v>
      </c>
      <c r="D33" s="31">
        <f>'Пн День 1 нед 2'!Q33+'Вт День 2 нед 2'!K33+'Ср День 3 Нед 2'!Q33+'Чт День 4 Нед 2'!O33+'Пт День 5 Нед 2'!M33+'Сб День 6 Нед 2'!O33</f>
        <v>0</v>
      </c>
      <c r="E33" s="103">
        <f>'Пн День 1 нед 2'!R33+'Вт День 2 нед 2'!L33+'Ср День 3 Нед 2'!R33+'Чт День 4 Нед 2'!P33+'Пт День 5 Нед 2'!N33+'Сб День 6 Нед 2'!P33</f>
        <v>0</v>
      </c>
      <c r="F33" s="114"/>
      <c r="H33" s="85">
        <f t="shared" si="0"/>
        <v>0</v>
      </c>
    </row>
    <row r="34" spans="1:8" ht="11.25" customHeight="1" x14ac:dyDescent="0.25">
      <c r="A34" s="8"/>
      <c r="B34" s="19" t="s">
        <v>35</v>
      </c>
      <c r="C34" s="20"/>
      <c r="D34" s="31">
        <f>'Пн День 1 нед 2'!Q34+'Вт День 2 нед 2'!K34+'Ср День 3 Нед 2'!Q34+'Чт День 4 Нед 2'!O34+'Пт День 5 Нед 2'!M34+'Сб День 6 Нед 2'!O34</f>
        <v>0</v>
      </c>
      <c r="E34" s="103">
        <f>'Пн День 1 нед 2'!R34+'Вт День 2 нед 2'!L34+'Ср День 3 Нед 2'!R34+'Чт День 4 Нед 2'!P34+'Пт День 5 Нед 2'!N34+'Сб День 6 Нед 2'!P34</f>
        <v>0</v>
      </c>
      <c r="F34" s="114"/>
      <c r="H34" s="85">
        <f t="shared" si="0"/>
        <v>0</v>
      </c>
    </row>
    <row r="35" spans="1:8" ht="11.25" customHeight="1" x14ac:dyDescent="0.25">
      <c r="A35" s="26">
        <v>20</v>
      </c>
      <c r="B35" s="27" t="s">
        <v>36</v>
      </c>
      <c r="C35" s="28" t="s">
        <v>21</v>
      </c>
      <c r="D35" s="31">
        <f>'Пн День 1 нед 2'!Q35+'Вт День 2 нед 2'!K35+'Ср День 3 Нед 2'!Q35+'Чт День 4 Нед 2'!O35+'Пт День 5 Нед 2'!M35+'Сб День 6 Нед 2'!O35</f>
        <v>0</v>
      </c>
      <c r="E35" s="103">
        <f>'Пн День 1 нед 2'!R35+'Вт День 2 нед 2'!L35+'Ср День 3 Нед 2'!R35+'Чт День 4 Нед 2'!P35+'Пт День 5 Нед 2'!N35+'Сб День 6 Нед 2'!P35</f>
        <v>0</v>
      </c>
      <c r="F35" s="114"/>
      <c r="H35" s="85">
        <f t="shared" si="0"/>
        <v>0</v>
      </c>
    </row>
    <row r="36" spans="1:8" ht="11.25" customHeight="1" x14ac:dyDescent="0.25">
      <c r="A36" s="26">
        <v>21</v>
      </c>
      <c r="B36" s="32" t="s">
        <v>37</v>
      </c>
      <c r="C36" s="33" t="s">
        <v>21</v>
      </c>
      <c r="D36" s="31">
        <f>'Пн День 1 нед 2'!Q36+'Вт День 2 нед 2'!K36+'Ср День 3 Нед 2'!Q36+'Чт День 4 Нед 2'!O36+'Пт День 5 Нед 2'!M36+'Сб День 6 Нед 2'!O36</f>
        <v>0</v>
      </c>
      <c r="E36" s="103">
        <f>'Пн День 1 нед 2'!R36+'Вт День 2 нед 2'!L36+'Ср День 3 Нед 2'!R36+'Чт День 4 Нед 2'!P36+'Пт День 5 Нед 2'!N36+'Сб День 6 Нед 2'!P36</f>
        <v>0</v>
      </c>
      <c r="F36" s="114"/>
      <c r="H36" s="85">
        <f t="shared" si="0"/>
        <v>0</v>
      </c>
    </row>
    <row r="37" spans="1:8" ht="11.25" customHeight="1" x14ac:dyDescent="0.25">
      <c r="A37" s="26">
        <v>22</v>
      </c>
      <c r="B37" s="32" t="s">
        <v>38</v>
      </c>
      <c r="C37" s="33" t="s">
        <v>21</v>
      </c>
      <c r="D37" s="31">
        <f>'Пн День 1 нед 2'!Q37+'Вт День 2 нед 2'!K37+'Ср День 3 Нед 2'!Q37+'Чт День 4 Нед 2'!O37+'Пт День 5 Нед 2'!M37+'Сб День 6 Нед 2'!O37</f>
        <v>0</v>
      </c>
      <c r="E37" s="103">
        <f>'Пн День 1 нед 2'!R37+'Вт День 2 нед 2'!L37+'Ср День 3 Нед 2'!R37+'Чт День 4 Нед 2'!P37+'Пт День 5 Нед 2'!N37+'Сб День 6 Нед 2'!P37</f>
        <v>0</v>
      </c>
      <c r="F37" s="114"/>
      <c r="H37" s="85">
        <f t="shared" si="0"/>
        <v>0</v>
      </c>
    </row>
    <row r="38" spans="1:8" ht="11.25" customHeight="1" x14ac:dyDescent="0.25">
      <c r="A38" s="26">
        <v>23</v>
      </c>
      <c r="B38" s="32" t="s">
        <v>39</v>
      </c>
      <c r="C38" s="33" t="s">
        <v>21</v>
      </c>
      <c r="D38" s="31">
        <f>'Пн День 1 нед 2'!Q38+'Вт День 2 нед 2'!K38+'Ср День 3 Нед 2'!Q38+'Чт День 4 Нед 2'!O38+'Пт День 5 Нед 2'!M38+'Сб День 6 Нед 2'!O38</f>
        <v>7.0999999999999994E-2</v>
      </c>
      <c r="E38" s="103">
        <f>'Пн День 1 нед 2'!R38+'Вт День 2 нед 2'!L38+'Ср День 3 Нед 2'!R38+'Чт День 4 Нед 2'!P38+'Пт День 5 Нед 2'!N38+'Сб День 6 Нед 2'!P38</f>
        <v>8.5199999999999984E-2</v>
      </c>
      <c r="F38" s="114"/>
      <c r="H38" s="85">
        <f t="shared" si="0"/>
        <v>356.98799999999994</v>
      </c>
    </row>
    <row r="39" spans="1:8" ht="11.25" customHeight="1" x14ac:dyDescent="0.25">
      <c r="A39" s="26">
        <v>24</v>
      </c>
      <c r="B39" s="27" t="s">
        <v>40</v>
      </c>
      <c r="C39" s="28" t="s">
        <v>21</v>
      </c>
      <c r="D39" s="31">
        <f>'Пн День 1 нед 2'!Q39+'Вт День 2 нед 2'!K39+'Ср День 3 Нед 2'!Q39+'Чт День 4 Нед 2'!O39+'Пт День 5 Нед 2'!M39+'Сб День 6 Нед 2'!O39</f>
        <v>0</v>
      </c>
      <c r="E39" s="103">
        <f>'Пн День 1 нед 2'!R39+'Вт День 2 нед 2'!L39+'Ср День 3 Нед 2'!R39+'Чт День 4 Нед 2'!P39+'Пт День 5 Нед 2'!N39+'Сб День 6 Нед 2'!P39</f>
        <v>0</v>
      </c>
      <c r="F39" s="114"/>
      <c r="H39" s="85">
        <f t="shared" si="0"/>
        <v>0</v>
      </c>
    </row>
    <row r="40" spans="1:8" ht="11.25" customHeight="1" x14ac:dyDescent="0.25">
      <c r="A40" s="26">
        <v>25</v>
      </c>
      <c r="B40" s="27" t="s">
        <v>41</v>
      </c>
      <c r="C40" s="28" t="s">
        <v>21</v>
      </c>
      <c r="D40" s="31">
        <f>'Пн День 1 нед 2'!Q40+'Вт День 2 нед 2'!K40+'Ср День 3 Нед 2'!Q40+'Чт День 4 Нед 2'!O40+'Пт День 5 Нед 2'!M40+'Сб День 6 Нед 2'!O40</f>
        <v>5.2499999999999998E-2</v>
      </c>
      <c r="E40" s="103">
        <f>'Пн День 1 нед 2'!R40+'Вт День 2 нед 2'!L40+'Ср День 3 Нед 2'!R40+'Чт День 4 Нед 2'!P40+'Пт День 5 Нед 2'!N40+'Сб День 6 Нед 2'!P40</f>
        <v>6.3E-2</v>
      </c>
      <c r="F40" s="114"/>
      <c r="H40" s="85">
        <f t="shared" si="0"/>
        <v>263.96999999999997</v>
      </c>
    </row>
    <row r="41" spans="1:8" ht="11.25" customHeight="1" x14ac:dyDescent="0.25">
      <c r="A41" s="26">
        <v>26</v>
      </c>
      <c r="B41" s="27" t="s">
        <v>42</v>
      </c>
      <c r="C41" s="28" t="s">
        <v>21</v>
      </c>
      <c r="D41" s="31">
        <f>'Пн День 1 нед 2'!Q41+'Вт День 2 нед 2'!K41+'Ср День 3 Нед 2'!Q41+'Чт День 4 Нед 2'!O41+'Пт День 5 Нед 2'!M41+'Сб День 6 Нед 2'!O41</f>
        <v>0</v>
      </c>
      <c r="E41" s="103">
        <f>'Пн День 1 нед 2'!R41+'Вт День 2 нед 2'!L41+'Ср День 3 Нед 2'!R41+'Чт День 4 Нед 2'!P41+'Пт День 5 Нед 2'!N41+'Сб День 6 Нед 2'!P41</f>
        <v>0</v>
      </c>
      <c r="F41" s="114"/>
      <c r="H41" s="85">
        <f t="shared" si="0"/>
        <v>0</v>
      </c>
    </row>
    <row r="42" spans="1:8" ht="11.25" customHeight="1" x14ac:dyDescent="0.25">
      <c r="A42" s="26">
        <v>27</v>
      </c>
      <c r="B42" s="27" t="s">
        <v>43</v>
      </c>
      <c r="C42" s="28" t="s">
        <v>21</v>
      </c>
      <c r="D42" s="31">
        <f>'Пн День 1 нед 2'!Q42+'Вт День 2 нед 2'!K42+'Ср День 3 Нед 2'!Q42+'Чт День 4 Нед 2'!O42+'Пт День 5 Нед 2'!M42+'Сб День 6 Нед 2'!O42</f>
        <v>0</v>
      </c>
      <c r="E42" s="103">
        <f>'Пн День 1 нед 2'!R42+'Вт День 2 нед 2'!L42+'Ср День 3 Нед 2'!R42+'Чт День 4 Нед 2'!P42+'Пт День 5 Нед 2'!N42+'Сб День 6 Нед 2'!P42</f>
        <v>0</v>
      </c>
      <c r="F42" s="114"/>
      <c r="H42" s="85">
        <f t="shared" si="0"/>
        <v>0</v>
      </c>
    </row>
    <row r="43" spans="1:8" ht="11.25" customHeight="1" x14ac:dyDescent="0.25">
      <c r="A43" s="26">
        <v>28</v>
      </c>
      <c r="B43" s="27" t="s">
        <v>44</v>
      </c>
      <c r="C43" s="28" t="s">
        <v>21</v>
      </c>
      <c r="D43" s="31">
        <f>'Пн День 1 нед 2'!Q43+'Вт День 2 нед 2'!K43+'Ср День 3 Нед 2'!Q43+'Чт День 4 Нед 2'!O43+'Пт День 5 Нед 2'!M43+'Сб День 6 Нед 2'!O43</f>
        <v>0</v>
      </c>
      <c r="E43" s="103">
        <f>'Пн День 1 нед 2'!R43+'Вт День 2 нед 2'!L43+'Ср День 3 Нед 2'!R43+'Чт День 4 Нед 2'!P43+'Пт День 5 Нед 2'!N43+'Сб День 6 Нед 2'!P43</f>
        <v>0</v>
      </c>
      <c r="F43" s="114"/>
      <c r="H43" s="85">
        <f t="shared" si="0"/>
        <v>0</v>
      </c>
    </row>
    <row r="44" spans="1:8" ht="11.25" customHeight="1" x14ac:dyDescent="0.25">
      <c r="A44" s="26">
        <v>29</v>
      </c>
      <c r="B44" s="27" t="s">
        <v>45</v>
      </c>
      <c r="C44" s="28" t="s">
        <v>21</v>
      </c>
      <c r="D44" s="31">
        <f>'Пн День 1 нед 2'!Q44+'Вт День 2 нед 2'!K44+'Ср День 3 Нед 2'!Q44+'Чт День 4 Нед 2'!O44+'Пт День 5 Нед 2'!M44+'Сб День 6 Нед 2'!O44</f>
        <v>0</v>
      </c>
      <c r="E44" s="103">
        <f>'Пн День 1 нед 2'!R44+'Вт День 2 нед 2'!L44+'Ср День 3 Нед 2'!R44+'Чт День 4 Нед 2'!P44+'Пт День 5 Нед 2'!N44+'Сб День 6 Нед 2'!P44</f>
        <v>0</v>
      </c>
      <c r="F44" s="114"/>
      <c r="H44" s="85">
        <f t="shared" si="0"/>
        <v>0</v>
      </c>
    </row>
    <row r="45" spans="1:8" ht="11.25" customHeight="1" x14ac:dyDescent="0.25">
      <c r="A45" s="26">
        <v>30</v>
      </c>
      <c r="B45" s="27" t="s">
        <v>46</v>
      </c>
      <c r="C45" s="28" t="s">
        <v>21</v>
      </c>
      <c r="D45" s="31">
        <f>'Пн День 1 нед 2'!Q45+'Вт День 2 нед 2'!K45+'Ср День 3 Нед 2'!Q45+'Чт День 4 Нед 2'!O45+'Пт День 5 Нед 2'!M45+'Сб День 6 Нед 2'!O45</f>
        <v>0</v>
      </c>
      <c r="E45" s="103">
        <f>'Пн День 1 нед 2'!R45+'Вт День 2 нед 2'!L45+'Ср День 3 Нед 2'!R45+'Чт День 4 Нед 2'!P45+'Пт День 5 Нед 2'!N45+'Сб День 6 Нед 2'!P45</f>
        <v>0</v>
      </c>
      <c r="F45" s="114"/>
      <c r="H45" s="85">
        <f t="shared" si="0"/>
        <v>0</v>
      </c>
    </row>
    <row r="46" spans="1:8" ht="11.25" customHeight="1" x14ac:dyDescent="0.25">
      <c r="A46" s="26">
        <v>31</v>
      </c>
      <c r="B46" s="32" t="s">
        <v>47</v>
      </c>
      <c r="C46" s="33" t="s">
        <v>21</v>
      </c>
      <c r="D46" s="31">
        <f>'Пн День 1 нед 2'!Q46+'Вт День 2 нед 2'!K46+'Ср День 3 Нед 2'!Q46+'Чт День 4 Нед 2'!O46+'Пт День 5 Нед 2'!M46+'Сб День 6 Нед 2'!O46</f>
        <v>0.10455</v>
      </c>
      <c r="E46" s="103">
        <f>'Пн День 1 нед 2'!R46+'Вт День 2 нед 2'!L46+'Ср День 3 Нед 2'!R46+'Чт День 4 Нед 2'!P46+'Пт День 5 Нед 2'!N46+'Сб День 6 Нед 2'!P46</f>
        <v>0.12545999999999999</v>
      </c>
      <c r="F46" s="114"/>
      <c r="H46" s="85">
        <f t="shared" si="0"/>
        <v>525.67740000000003</v>
      </c>
    </row>
    <row r="47" spans="1:8" ht="11.25" customHeight="1" x14ac:dyDescent="0.25">
      <c r="A47" s="26">
        <v>32</v>
      </c>
      <c r="B47" s="27" t="s">
        <v>48</v>
      </c>
      <c r="C47" s="28" t="s">
        <v>21</v>
      </c>
      <c r="D47" s="31">
        <f>'Пн День 1 нед 2'!Q47+'Вт День 2 нед 2'!K47+'Ср День 3 Нед 2'!Q47+'Чт День 4 Нед 2'!O47+'Пт День 5 Нед 2'!M47+'Сб День 6 Нед 2'!O47</f>
        <v>1.1999999999999999E-3</v>
      </c>
      <c r="E47" s="103">
        <f>'Пн День 1 нед 2'!R47+'Вт День 2 нед 2'!L47+'Ср День 3 Нед 2'!R47+'Чт День 4 Нед 2'!P47+'Пт День 5 Нед 2'!N47+'Сб День 6 Нед 2'!P47</f>
        <v>2E-3</v>
      </c>
      <c r="F47" s="114"/>
      <c r="H47" s="85">
        <f t="shared" si="0"/>
        <v>6.0335999999999999</v>
      </c>
    </row>
    <row r="48" spans="1:8" ht="11.25" customHeight="1" x14ac:dyDescent="0.25">
      <c r="A48" s="26">
        <v>33</v>
      </c>
      <c r="B48" s="27" t="s">
        <v>49</v>
      </c>
      <c r="C48" s="28" t="s">
        <v>21</v>
      </c>
      <c r="D48" s="31">
        <f>'Пн День 1 нед 2'!Q48+'Вт День 2 нед 2'!K48+'Ср День 3 Нед 2'!Q48+'Чт День 4 Нед 2'!O48+'Пт День 5 Нед 2'!M48+'Сб День 6 Нед 2'!O48</f>
        <v>0.10627</v>
      </c>
      <c r="E48" s="103">
        <f>'Пн День 1 нед 2'!R48+'Вт День 2 нед 2'!L48+'Ср День 3 Нед 2'!R48+'Чт День 4 Нед 2'!P48+'Пт День 5 Нед 2'!N48+'Сб День 6 Нед 2'!P48</f>
        <v>0.11545</v>
      </c>
      <c r="F48" s="114"/>
      <c r="H48" s="85">
        <f t="shared" si="0"/>
        <v>534.32556</v>
      </c>
    </row>
    <row r="49" spans="1:8" ht="11.25" customHeight="1" x14ac:dyDescent="0.25">
      <c r="A49" s="26">
        <v>34</v>
      </c>
      <c r="B49" s="27" t="s">
        <v>50</v>
      </c>
      <c r="C49" s="28" t="s">
        <v>21</v>
      </c>
      <c r="D49" s="31">
        <f>'Пн День 1 нед 2'!Q49+'Вт День 2 нед 2'!K49+'Ср День 3 Нед 2'!Q49+'Чт День 4 Нед 2'!O49+'Пт День 5 Нед 2'!M49+'Сб День 6 Нед 2'!O49</f>
        <v>2.3199999999999998E-2</v>
      </c>
      <c r="E49" s="103">
        <f>'Пн День 1 нед 2'!R49+'Вт День 2 нед 2'!L49+'Ср День 3 Нед 2'!R49+'Чт День 4 Нед 2'!P49+'Пт День 5 Нед 2'!N49+'Сб День 6 Нед 2'!P49</f>
        <v>3.0366666666666667E-2</v>
      </c>
      <c r="F49" s="114"/>
      <c r="H49" s="85">
        <f t="shared" si="0"/>
        <v>116.64959999999999</v>
      </c>
    </row>
    <row r="50" spans="1:8" ht="11.25" customHeight="1" x14ac:dyDescent="0.25">
      <c r="A50" s="26">
        <v>35</v>
      </c>
      <c r="B50" s="36" t="s">
        <v>51</v>
      </c>
      <c r="C50" s="37" t="s">
        <v>21</v>
      </c>
      <c r="D50" s="31">
        <f>'Пн День 1 нед 2'!Q50+'Вт День 2 нед 2'!K50+'Ср День 3 Нед 2'!Q50+'Чт День 4 Нед 2'!O50+'Пт День 5 Нед 2'!M50+'Сб День 6 Нед 2'!O50</f>
        <v>0</v>
      </c>
      <c r="E50" s="103">
        <f>'Пн День 1 нед 2'!R50+'Вт День 2 нед 2'!L50+'Ср День 3 Нед 2'!R50+'Чт День 4 Нед 2'!P50+'Пт День 5 Нед 2'!N50+'Сб День 6 Нед 2'!P50</f>
        <v>0</v>
      </c>
      <c r="F50" s="114"/>
      <c r="H50" s="85">
        <f t="shared" si="0"/>
        <v>0</v>
      </c>
    </row>
    <row r="51" spans="1:8" ht="11.25" customHeight="1" x14ac:dyDescent="0.25">
      <c r="A51" s="8"/>
      <c r="B51" s="19" t="s">
        <v>52</v>
      </c>
      <c r="C51" s="20"/>
      <c r="D51" s="31">
        <f>'Пн День 1 нед 2'!Q51+'Вт День 2 нед 2'!K51+'Ср День 3 Нед 2'!Q51+'Чт День 4 Нед 2'!O51+'Пт День 5 Нед 2'!M51+'Сб День 6 Нед 2'!O51</f>
        <v>0</v>
      </c>
      <c r="E51" s="103">
        <f>'Пн День 1 нед 2'!R51+'Вт День 2 нед 2'!L51+'Ср День 3 Нед 2'!R51+'Чт День 4 Нед 2'!P51+'Пт День 5 Нед 2'!N51+'Сб День 6 Нед 2'!P51</f>
        <v>0</v>
      </c>
      <c r="F51" s="114"/>
      <c r="H51" s="85">
        <f t="shared" si="0"/>
        <v>0</v>
      </c>
    </row>
    <row r="52" spans="1:8" ht="11.25" customHeight="1" x14ac:dyDescent="0.25">
      <c r="A52" s="26">
        <v>36</v>
      </c>
      <c r="B52" s="27" t="s">
        <v>53</v>
      </c>
      <c r="C52" s="28" t="s">
        <v>21</v>
      </c>
      <c r="D52" s="31">
        <f>'Пн День 1 нед 2'!Q52+'Вт День 2 нед 2'!K52+'Ср День 3 Нед 2'!Q52+'Чт День 4 Нед 2'!O52+'Пт День 5 Нед 2'!M52+'Сб День 6 Нед 2'!O52</f>
        <v>3.5700000000000003E-2</v>
      </c>
      <c r="E52" s="103">
        <f>'Пн День 1 нед 2'!R52+'Вт День 2 нед 2'!L52+'Ср День 3 Нед 2'!R52+'Чт День 4 Нед 2'!P52+'Пт День 5 Нед 2'!N52+'Сб День 6 Нед 2'!P52</f>
        <v>6.3500000000000001E-2</v>
      </c>
      <c r="F52" s="114"/>
      <c r="H52" s="85">
        <f t="shared" si="0"/>
        <v>179.49960000000002</v>
      </c>
    </row>
    <row r="53" spans="1:8" ht="11.25" customHeight="1" x14ac:dyDescent="0.25">
      <c r="A53" s="26">
        <v>37</v>
      </c>
      <c r="B53" s="27" t="s">
        <v>54</v>
      </c>
      <c r="C53" s="28" t="s">
        <v>21</v>
      </c>
      <c r="D53" s="31">
        <f>'Пн День 1 нед 2'!Q53+'Вт День 2 нед 2'!K53+'Ср День 3 Нед 2'!Q53+'Чт День 4 Нед 2'!O53+'Пт День 5 Нед 2'!M53+'Сб День 6 Нед 2'!O53</f>
        <v>1.6750000000000001E-2</v>
      </c>
      <c r="E53" s="103">
        <f>'Пн День 1 нед 2'!R53+'Вт День 2 нед 2'!L53+'Ср День 3 Нед 2'!R53+'Чт День 4 Нед 2'!P53+'Пт День 5 Нед 2'!N53+'Сб День 6 Нед 2'!P53</f>
        <v>1.9299999999999998E-2</v>
      </c>
      <c r="F53" s="114"/>
      <c r="H53" s="85">
        <f t="shared" si="0"/>
        <v>84.219000000000008</v>
      </c>
    </row>
    <row r="54" spans="1:8" ht="11.25" customHeight="1" x14ac:dyDescent="0.25">
      <c r="A54" s="26">
        <v>38</v>
      </c>
      <c r="B54" s="27" t="s">
        <v>55</v>
      </c>
      <c r="C54" s="28" t="s">
        <v>21</v>
      </c>
      <c r="D54" s="31">
        <f>'Пн День 1 нед 2'!Q54+'Вт День 2 нед 2'!K54+'Ср День 3 Нед 2'!Q54+'Чт День 4 Нед 2'!O54+'Пт День 5 Нед 2'!M54+'Сб День 6 Нед 2'!O54</f>
        <v>0</v>
      </c>
      <c r="E54" s="103">
        <f>'Пн День 1 нед 2'!R54+'Вт День 2 нед 2'!L54+'Ср День 3 Нед 2'!R54+'Чт День 4 Нед 2'!P54+'Пт День 5 Нед 2'!N54+'Сб День 6 Нед 2'!P54</f>
        <v>0</v>
      </c>
      <c r="F54" s="114"/>
      <c r="H54" s="85">
        <f t="shared" si="0"/>
        <v>0</v>
      </c>
    </row>
    <row r="55" spans="1:8" ht="11.25" customHeight="1" x14ac:dyDescent="0.25">
      <c r="A55" s="8"/>
      <c r="B55" s="19" t="s">
        <v>56</v>
      </c>
      <c r="C55" s="9"/>
      <c r="D55" s="31">
        <f>'Пн День 1 нед 2'!Q55+'Вт День 2 нед 2'!K55+'Ср День 3 Нед 2'!Q55+'Чт День 4 Нед 2'!O55+'Пт День 5 Нед 2'!M55+'Сб День 6 Нед 2'!O55</f>
        <v>0</v>
      </c>
      <c r="E55" s="103">
        <f>'Пн День 1 нед 2'!R55+'Вт День 2 нед 2'!L55+'Ср День 3 Нед 2'!R55+'Чт День 4 Нед 2'!P55+'Пт День 5 Нед 2'!N55+'Сб День 6 Нед 2'!P55</f>
        <v>0</v>
      </c>
      <c r="F55" s="114"/>
      <c r="H55" s="85">
        <f t="shared" si="0"/>
        <v>0</v>
      </c>
    </row>
    <row r="56" spans="1:8" ht="11.25" customHeight="1" x14ac:dyDescent="0.25">
      <c r="A56" s="26">
        <v>39</v>
      </c>
      <c r="B56" s="27" t="s">
        <v>57</v>
      </c>
      <c r="C56" s="28" t="s">
        <v>58</v>
      </c>
      <c r="D56" s="31">
        <f>'Пн День 1 нед 2'!Q56+'Вт День 2 нед 2'!K56+'Ср День 3 Нед 2'!Q56+'Чт День 4 Нед 2'!O56+'Пт День 5 Нед 2'!M56+'Сб День 6 Нед 2'!O56</f>
        <v>0.22370000000000001</v>
      </c>
      <c r="E56" s="103">
        <f>'Пн День 1 нед 2'!R56+'Вт День 2 нед 2'!L56+'Ср День 3 Нед 2'!R56+'Чт День 4 Нед 2'!P56+'Пт День 5 Нед 2'!N56+'Сб День 6 Нед 2'!P56</f>
        <v>0.22844</v>
      </c>
      <c r="F56" s="114"/>
      <c r="H56" s="85">
        <f t="shared" si="0"/>
        <v>1124.7636</v>
      </c>
    </row>
    <row r="57" spans="1:8" ht="11.25" customHeight="1" x14ac:dyDescent="0.25">
      <c r="A57" s="26">
        <v>40</v>
      </c>
      <c r="B57" s="27" t="s">
        <v>59</v>
      </c>
      <c r="C57" s="28" t="s">
        <v>21</v>
      </c>
      <c r="D57" s="31">
        <f>'Пн День 1 нед 2'!Q57+'Вт День 2 нед 2'!K57+'Ср День 3 Нед 2'!Q57+'Чт День 4 Нед 2'!O57+'Пт День 5 Нед 2'!M57+'Сб День 6 Нед 2'!O57</f>
        <v>0</v>
      </c>
      <c r="E57" s="103">
        <f>'Пн День 1 нед 2'!R57+'Вт День 2 нед 2'!L57+'Ср День 3 Нед 2'!R57+'Чт День 4 Нед 2'!P57+'Пт День 5 Нед 2'!N57+'Сб День 6 Нед 2'!P57</f>
        <v>0</v>
      </c>
      <c r="F57" s="114"/>
      <c r="H57" s="85">
        <f t="shared" si="0"/>
        <v>0</v>
      </c>
    </row>
    <row r="58" spans="1:8" ht="11.25" customHeight="1" x14ac:dyDescent="0.25">
      <c r="A58" s="26">
        <v>41</v>
      </c>
      <c r="B58" s="27" t="s">
        <v>60</v>
      </c>
      <c r="C58" s="28" t="s">
        <v>21</v>
      </c>
      <c r="D58" s="31">
        <f>'Пн День 1 нед 2'!Q58+'Вт День 2 нед 2'!K58+'Ср День 3 Нед 2'!Q58+'Чт День 4 Нед 2'!O58+'Пт День 5 Нед 2'!M58+'Сб День 6 Нед 2'!O58</f>
        <v>0</v>
      </c>
      <c r="E58" s="103">
        <f>'Пн День 1 нед 2'!R58+'Вт День 2 нед 2'!L58+'Ср День 3 Нед 2'!R58+'Чт День 4 Нед 2'!P58+'Пт День 5 Нед 2'!N58+'Сб День 6 Нед 2'!P58</f>
        <v>0</v>
      </c>
      <c r="F58" s="114"/>
      <c r="H58" s="85">
        <f t="shared" si="0"/>
        <v>0</v>
      </c>
    </row>
    <row r="59" spans="1:8" ht="11.25" customHeight="1" x14ac:dyDescent="0.25">
      <c r="A59" s="26">
        <v>42</v>
      </c>
      <c r="B59" s="27" t="s">
        <v>61</v>
      </c>
      <c r="C59" s="28" t="s">
        <v>21</v>
      </c>
      <c r="D59" s="31">
        <f>'Пн День 1 нед 2'!Q59+'Вт День 2 нед 2'!K59+'Ср День 3 Нед 2'!Q59+'Чт День 4 Нед 2'!O59+'Пт День 5 Нед 2'!M59+'Сб День 6 Нед 2'!O59</f>
        <v>0</v>
      </c>
      <c r="E59" s="103">
        <f>'Пн День 1 нед 2'!R59+'Вт День 2 нед 2'!L59+'Ср День 3 Нед 2'!R59+'Чт День 4 Нед 2'!P59+'Пт День 5 Нед 2'!N59+'Сб День 6 Нед 2'!P59</f>
        <v>0</v>
      </c>
      <c r="F59" s="114"/>
      <c r="H59" s="85">
        <f t="shared" si="0"/>
        <v>0</v>
      </c>
    </row>
    <row r="60" spans="1:8" ht="11.25" customHeight="1" x14ac:dyDescent="0.25">
      <c r="A60" s="26">
        <v>43</v>
      </c>
      <c r="B60" s="27" t="s">
        <v>62</v>
      </c>
      <c r="C60" s="28" t="s">
        <v>21</v>
      </c>
      <c r="D60" s="31">
        <f>'Пн День 1 нед 2'!Q60+'Вт День 2 нед 2'!K60+'Ср День 3 Нед 2'!Q60+'Чт День 4 Нед 2'!O60+'Пт День 5 Нед 2'!M60+'Сб День 6 Нед 2'!O60</f>
        <v>0</v>
      </c>
      <c r="E60" s="103">
        <f>'Пн День 1 нед 2'!R60+'Вт День 2 нед 2'!L60+'Ср День 3 Нед 2'!R60+'Чт День 4 Нед 2'!P60+'Пт День 5 Нед 2'!N60+'Сб День 6 Нед 2'!P60</f>
        <v>0</v>
      </c>
      <c r="F60" s="114"/>
      <c r="H60" s="85">
        <f t="shared" si="0"/>
        <v>0</v>
      </c>
    </row>
    <row r="61" spans="1:8" ht="11.25" customHeight="1" x14ac:dyDescent="0.25">
      <c r="A61" s="26">
        <v>44</v>
      </c>
      <c r="B61" s="27" t="s">
        <v>63</v>
      </c>
      <c r="C61" s="28" t="s">
        <v>21</v>
      </c>
      <c r="D61" s="31">
        <f>'Пн День 1 нед 2'!Q61+'Вт День 2 нед 2'!K61+'Ср День 3 Нед 2'!Q61+'Чт День 4 Нед 2'!O61+'Пт День 5 Нед 2'!M61+'Сб День 6 Нед 2'!O61</f>
        <v>2.5000000000000001E-3</v>
      </c>
      <c r="E61" s="103">
        <f>'Пн День 1 нед 2'!R61+'Вт День 2 нед 2'!L61+'Ср День 3 Нед 2'!R61+'Чт День 4 Нед 2'!P61+'Пт День 5 Нед 2'!N61+'Сб День 6 Нед 2'!P61</f>
        <v>2.5000000000000001E-3</v>
      </c>
      <c r="F61" s="114"/>
      <c r="H61" s="85">
        <f t="shared" si="0"/>
        <v>12.57</v>
      </c>
    </row>
    <row r="62" spans="1:8" ht="11.25" customHeight="1" x14ac:dyDescent="0.25">
      <c r="A62" s="8"/>
      <c r="B62" s="19" t="s">
        <v>64</v>
      </c>
      <c r="C62" s="9"/>
      <c r="D62" s="31">
        <f>'Пн День 1 нед 2'!Q62+'Вт День 2 нед 2'!K62+'Ср День 3 Нед 2'!Q62+'Чт День 4 Нед 2'!O62+'Пт День 5 Нед 2'!M62+'Сб День 6 Нед 2'!O62</f>
        <v>0</v>
      </c>
      <c r="E62" s="103">
        <f>'Пн День 1 нед 2'!R62+'Вт День 2 нед 2'!L62+'Ср День 3 Нед 2'!R62+'Чт День 4 Нед 2'!P62+'Пт День 5 Нед 2'!N62+'Сб День 6 Нед 2'!P62</f>
        <v>0</v>
      </c>
      <c r="F62" s="114"/>
      <c r="H62" s="85">
        <f t="shared" si="0"/>
        <v>0</v>
      </c>
    </row>
    <row r="63" spans="1:8" ht="11.25" customHeight="1" x14ac:dyDescent="0.25">
      <c r="A63" s="26">
        <v>45</v>
      </c>
      <c r="B63" s="32" t="s">
        <v>65</v>
      </c>
      <c r="C63" s="33" t="s">
        <v>21</v>
      </c>
      <c r="D63" s="31">
        <f>'Пн День 1 нед 2'!Q63+'Вт День 2 нед 2'!K63+'Ср День 3 Нед 2'!Q63+'Чт День 4 Нед 2'!O63+'Пт День 5 Нед 2'!M63+'Сб День 6 Нед 2'!O63</f>
        <v>0</v>
      </c>
      <c r="E63" s="103">
        <f>'Пн День 1 нед 2'!R63+'Вт День 2 нед 2'!L63+'Ср День 3 Нед 2'!R63+'Чт День 4 Нед 2'!P63+'Пт День 5 Нед 2'!N63+'Сб День 6 Нед 2'!P63</f>
        <v>2.5000000000000001E-2</v>
      </c>
      <c r="F63" s="114"/>
      <c r="H63" s="85">
        <f t="shared" si="0"/>
        <v>0</v>
      </c>
    </row>
    <row r="64" spans="1:8" ht="11.25" customHeight="1" x14ac:dyDescent="0.25">
      <c r="A64" s="26">
        <v>46</v>
      </c>
      <c r="B64" s="32" t="s">
        <v>66</v>
      </c>
      <c r="C64" s="33" t="s">
        <v>21</v>
      </c>
      <c r="D64" s="31">
        <f>'Пн День 1 нед 2'!Q64+'Вт День 2 нед 2'!K64+'Ср День 3 Нед 2'!Q64+'Чт День 4 Нед 2'!O64+'Пт День 5 Нед 2'!M64+'Сб День 6 Нед 2'!O64</f>
        <v>0</v>
      </c>
      <c r="E64" s="103">
        <f>'Пн День 1 нед 2'!R64+'Вт День 2 нед 2'!L64+'Ср День 3 Нед 2'!R64+'Чт День 4 Нед 2'!P64+'Пт День 5 Нед 2'!N64+'Сб День 6 Нед 2'!P64</f>
        <v>0</v>
      </c>
      <c r="F64" s="114"/>
      <c r="H64" s="85">
        <f t="shared" si="0"/>
        <v>0</v>
      </c>
    </row>
    <row r="65" spans="1:8" ht="11.25" customHeight="1" x14ac:dyDescent="0.25">
      <c r="A65" s="26">
        <v>47</v>
      </c>
      <c r="B65" s="32" t="s">
        <v>67</v>
      </c>
      <c r="C65" s="33" t="s">
        <v>21</v>
      </c>
      <c r="D65" s="31">
        <f>'Пн День 1 нед 2'!Q65+'Вт День 2 нед 2'!K65+'Ср День 3 Нед 2'!Q65+'Чт День 4 Нед 2'!O65+'Пт День 5 Нед 2'!M65+'Сб День 6 Нед 2'!O65</f>
        <v>0</v>
      </c>
      <c r="E65" s="103">
        <f>'Пн День 1 нед 2'!R65+'Вт День 2 нед 2'!L65+'Ср День 3 Нед 2'!R65+'Чт День 4 Нед 2'!P65+'Пт День 5 Нед 2'!N65+'Сб День 6 Нед 2'!P65</f>
        <v>0</v>
      </c>
      <c r="F65" s="114"/>
      <c r="H65" s="85">
        <f t="shared" si="0"/>
        <v>0</v>
      </c>
    </row>
    <row r="66" spans="1:8" ht="11.25" customHeight="1" x14ac:dyDescent="0.25">
      <c r="A66" s="26">
        <v>48</v>
      </c>
      <c r="B66" s="27" t="s">
        <v>68</v>
      </c>
      <c r="C66" s="28" t="s">
        <v>21</v>
      </c>
      <c r="D66" s="31">
        <f>'Пн День 1 нед 2'!Q66+'Вт День 2 нед 2'!K66+'Ср День 3 Нед 2'!Q66+'Чт День 4 Нед 2'!O66+'Пт День 5 Нед 2'!M66+'Сб День 6 Нед 2'!O66</f>
        <v>0</v>
      </c>
      <c r="E66" s="103">
        <f>'Пн День 1 нед 2'!R66+'Вт День 2 нед 2'!L66+'Ср День 3 Нед 2'!R66+'Чт День 4 Нед 2'!P66+'Пт День 5 Нед 2'!N66+'Сб День 6 Нед 2'!P66</f>
        <v>1.8800000000000001E-2</v>
      </c>
      <c r="F66" s="114"/>
      <c r="H66" s="85">
        <f t="shared" si="0"/>
        <v>0</v>
      </c>
    </row>
    <row r="67" spans="1:8" ht="11.25" customHeight="1" x14ac:dyDescent="0.25">
      <c r="A67" s="26">
        <v>49</v>
      </c>
      <c r="B67" s="27" t="s">
        <v>69</v>
      </c>
      <c r="C67" s="28" t="s">
        <v>21</v>
      </c>
      <c r="D67" s="31">
        <f>'Пн День 1 нед 2'!Q67+'Вт День 2 нед 2'!K67+'Ср День 3 Нед 2'!Q67+'Чт День 4 Нед 2'!O67+'Пт День 5 Нед 2'!M67+'Сб День 6 Нед 2'!O67</f>
        <v>0</v>
      </c>
      <c r="E67" s="103">
        <f>'Пн День 1 нед 2'!R67+'Вт День 2 нед 2'!L67+'Ср День 3 Нед 2'!R67+'Чт День 4 Нед 2'!P67+'Пт День 5 Нед 2'!N67+'Сб День 6 Нед 2'!P67</f>
        <v>0</v>
      </c>
      <c r="F67" s="114"/>
      <c r="H67" s="85">
        <f t="shared" si="0"/>
        <v>0</v>
      </c>
    </row>
    <row r="68" spans="1:8" ht="11.25" customHeight="1" x14ac:dyDescent="0.25">
      <c r="A68" s="26">
        <v>50</v>
      </c>
      <c r="B68" s="27" t="s">
        <v>70</v>
      </c>
      <c r="C68" s="28" t="s">
        <v>21</v>
      </c>
      <c r="D68" s="31">
        <f>'Пн День 1 нед 2'!Q68+'Вт День 2 нед 2'!K68+'Ср День 3 Нед 2'!Q68+'Чт День 4 Нед 2'!O68+'Пт День 5 Нед 2'!M68+'Сб День 6 Нед 2'!O68</f>
        <v>7.0000000000000001E-3</v>
      </c>
      <c r="E68" s="103">
        <f>'Пн День 1 нед 2'!R68+'Вт День 2 нед 2'!L68+'Ср День 3 Нед 2'!R68+'Чт День 4 Нед 2'!P68+'Пт День 5 Нед 2'!N68+'Сб День 6 Нед 2'!P68</f>
        <v>9.3333333333333341E-3</v>
      </c>
      <c r="F68" s="114"/>
      <c r="H68" s="85">
        <f t="shared" si="0"/>
        <v>35.195999999999998</v>
      </c>
    </row>
    <row r="69" spans="1:8" ht="11.25" customHeight="1" x14ac:dyDescent="0.25">
      <c r="A69" s="26"/>
      <c r="B69" s="38" t="s">
        <v>71</v>
      </c>
      <c r="C69" s="9"/>
      <c r="D69" s="31">
        <f>'Пн День 1 нед 2'!Q69+'Вт День 2 нед 2'!K69+'Ср День 3 Нед 2'!Q69+'Чт День 4 Нед 2'!O69+'Пт День 5 Нед 2'!M69+'Сб День 6 Нед 2'!O69</f>
        <v>0</v>
      </c>
      <c r="E69" s="103">
        <f>'Пн День 1 нед 2'!R69+'Вт День 2 нед 2'!L69+'Ср День 3 Нед 2'!R69+'Чт День 4 Нед 2'!P69+'Пт День 5 Нед 2'!N69+'Сб День 6 Нед 2'!P69</f>
        <v>0</v>
      </c>
      <c r="F69" s="114"/>
      <c r="H69" s="85">
        <f t="shared" si="0"/>
        <v>0</v>
      </c>
    </row>
    <row r="70" spans="1:8" ht="11.25" customHeight="1" x14ac:dyDescent="0.25">
      <c r="A70" s="26">
        <v>51</v>
      </c>
      <c r="B70" s="27" t="s">
        <v>72</v>
      </c>
      <c r="C70" s="28" t="s">
        <v>21</v>
      </c>
      <c r="D70" s="31">
        <f>'Пн День 1 нед 2'!Q70+'Вт День 2 нед 2'!K70+'Ср День 3 Нед 2'!Q70+'Чт День 4 Нед 2'!O70+'Пт День 5 Нед 2'!M70+'Сб День 6 Нед 2'!O70</f>
        <v>4.0000000000000001E-3</v>
      </c>
      <c r="E70" s="103">
        <f>'Пн День 1 нед 2'!R70+'Вт День 2 нед 2'!L70+'Ср День 3 Нед 2'!R70+'Чт День 4 Нед 2'!P70+'Пт День 5 Нед 2'!N70+'Сб День 6 Нед 2'!P70</f>
        <v>4.0000000000000001E-3</v>
      </c>
      <c r="F70" s="114"/>
      <c r="H70" s="85">
        <f t="shared" si="0"/>
        <v>20.112000000000002</v>
      </c>
    </row>
    <row r="71" spans="1:8" ht="11.25" customHeight="1" x14ac:dyDescent="0.25">
      <c r="A71" s="26">
        <v>52</v>
      </c>
      <c r="B71" s="27" t="s">
        <v>73</v>
      </c>
      <c r="C71" s="28" t="s">
        <v>21</v>
      </c>
      <c r="D71" s="31">
        <f>'Пн День 1 нед 2'!Q71+'Вт День 2 нед 2'!K71+'Ср День 3 Нед 2'!Q71+'Чт День 4 Нед 2'!O71+'Пт День 5 Нед 2'!M71+'Сб День 6 Нед 2'!O71</f>
        <v>0</v>
      </c>
      <c r="E71" s="103">
        <f>'Пн День 1 нед 2'!R71+'Вт День 2 нед 2'!L71+'Ср День 3 Нед 2'!R71+'Чт День 4 Нед 2'!P71+'Пт День 5 Нед 2'!N71+'Сб День 6 Нед 2'!P71</f>
        <v>0</v>
      </c>
      <c r="F71" s="114"/>
      <c r="H71" s="85">
        <f t="shared" si="0"/>
        <v>0</v>
      </c>
    </row>
    <row r="72" spans="1:8" ht="11.25" customHeight="1" x14ac:dyDescent="0.25">
      <c r="A72" s="26">
        <v>53</v>
      </c>
      <c r="B72" s="27" t="s">
        <v>74</v>
      </c>
      <c r="C72" s="28" t="s">
        <v>21</v>
      </c>
      <c r="D72" s="31">
        <f>'Пн День 1 нед 2'!Q72+'Вт День 2 нед 2'!K72+'Ср День 3 Нед 2'!Q72+'Чт День 4 Нед 2'!O72+'Пт День 5 Нед 2'!M72+'Сб День 6 Нед 2'!O72</f>
        <v>4.0000000000000001E-3</v>
      </c>
      <c r="E72" s="103">
        <f>'Пн День 1 нед 2'!R72+'Вт День 2 нед 2'!L72+'Ср День 3 Нед 2'!R72+'Чт День 4 Нед 2'!P72+'Пт День 5 Нед 2'!N72+'Сб День 6 Нед 2'!P72</f>
        <v>4.0000000000000001E-3</v>
      </c>
      <c r="F72" s="114"/>
      <c r="H72" s="85">
        <f t="shared" si="0"/>
        <v>20.112000000000002</v>
      </c>
    </row>
    <row r="73" spans="1:8" ht="11.25" customHeight="1" x14ac:dyDescent="0.25">
      <c r="A73" s="26">
        <v>54</v>
      </c>
      <c r="B73" s="27" t="s">
        <v>75</v>
      </c>
      <c r="C73" s="28" t="s">
        <v>21</v>
      </c>
      <c r="D73" s="31">
        <f>'Пн День 1 нед 2'!Q73+'Вт День 2 нед 2'!K73+'Ср День 3 Нед 2'!Q73+'Чт День 4 Нед 2'!O73+'Пт День 5 Нед 2'!M73+'Сб День 6 Нед 2'!O73</f>
        <v>0</v>
      </c>
      <c r="E73" s="103">
        <f>'Пн День 1 нед 2'!R73+'Вт День 2 нед 2'!L73+'Ср День 3 Нед 2'!R73+'Чт День 4 Нед 2'!P73+'Пт День 5 Нед 2'!N73+'Сб День 6 Нед 2'!P73</f>
        <v>0</v>
      </c>
      <c r="F73" s="114"/>
      <c r="H73" s="85">
        <f t="shared" si="0"/>
        <v>0</v>
      </c>
    </row>
    <row r="74" spans="1:8" ht="11.25" customHeight="1" x14ac:dyDescent="0.25">
      <c r="A74" s="26">
        <v>55</v>
      </c>
      <c r="B74" s="27" t="s">
        <v>76</v>
      </c>
      <c r="C74" s="28" t="s">
        <v>21</v>
      </c>
      <c r="D74" s="31">
        <f>'Пн День 1 нед 2'!Q74+'Вт День 2 нед 2'!K74+'Ср День 3 Нед 2'!Q74+'Чт День 4 Нед 2'!O74+'Пт День 5 Нед 2'!M74+'Сб День 6 Нед 2'!O74</f>
        <v>5.0000000000000001E-3</v>
      </c>
      <c r="E74" s="103">
        <f>'Пн День 1 нед 2'!R74+'Вт День 2 нед 2'!L74+'Ср День 3 Нед 2'!R74+'Чт День 4 Нед 2'!P74+'Пт День 5 Нед 2'!N74+'Сб День 6 Нед 2'!P74</f>
        <v>5.0000000000000001E-3</v>
      </c>
      <c r="F74" s="114"/>
      <c r="H74" s="85">
        <f t="shared" si="0"/>
        <v>25.14</v>
      </c>
    </row>
    <row r="75" spans="1:8" ht="11.25" customHeight="1" x14ac:dyDescent="0.25">
      <c r="A75" s="26"/>
      <c r="B75" s="39" t="s">
        <v>77</v>
      </c>
      <c r="C75" s="9"/>
      <c r="D75" s="31">
        <f>'Пн День 1 нед 2'!Q75+'Вт День 2 нед 2'!K75+'Ср День 3 Нед 2'!Q75+'Чт День 4 Нед 2'!O75+'Пт День 5 Нед 2'!M75+'Сб День 6 Нед 2'!O75</f>
        <v>0</v>
      </c>
      <c r="E75" s="103">
        <f>'Пн День 1 нед 2'!R75+'Вт День 2 нед 2'!L75+'Ср День 3 Нед 2'!R75+'Чт День 4 Нед 2'!P75+'Пт День 5 Нед 2'!N75+'Сб День 6 Нед 2'!P75</f>
        <v>0</v>
      </c>
      <c r="F75" s="114"/>
      <c r="H75" s="85">
        <f t="shared" si="0"/>
        <v>0</v>
      </c>
    </row>
    <row r="76" spans="1:8" ht="11.25" customHeight="1" x14ac:dyDescent="0.25">
      <c r="A76" s="26">
        <v>56</v>
      </c>
      <c r="B76" s="27" t="s">
        <v>9</v>
      </c>
      <c r="C76" s="28" t="s">
        <v>21</v>
      </c>
      <c r="D76" s="31">
        <f>'Пн День 1 нед 2'!Q76+'Вт День 2 нед 2'!K76+'Ср День 3 Нед 2'!Q76+'Чт День 4 Нед 2'!O76+'Пт День 5 Нед 2'!M76+'Сб День 6 Нед 2'!O76</f>
        <v>0.15</v>
      </c>
      <c r="E76" s="103">
        <f>'Пн День 1 нед 2'!R76+'Вт День 2 нед 2'!L76+'Ср День 3 Нед 2'!R76+'Чт День 4 Нед 2'!P76+'Пт День 5 Нед 2'!N76+'Сб День 6 Нед 2'!P76</f>
        <v>0</v>
      </c>
      <c r="F76" s="114"/>
      <c r="H76" s="85">
        <f t="shared" si="0"/>
        <v>754.19999999999993</v>
      </c>
    </row>
    <row r="77" spans="1:8" ht="11.25" customHeight="1" x14ac:dyDescent="0.25">
      <c r="A77" s="26">
        <v>57</v>
      </c>
      <c r="B77" s="32" t="s">
        <v>78</v>
      </c>
      <c r="C77" s="33" t="s">
        <v>21</v>
      </c>
      <c r="D77" s="31">
        <f>'Пн День 1 нед 2'!Q77+'Вт День 2 нед 2'!K77+'Ср День 3 Нед 2'!Q77+'Чт День 4 Нед 2'!O77+'Пт День 5 Нед 2'!M77+'Сб День 6 Нед 2'!O77</f>
        <v>0</v>
      </c>
      <c r="E77" s="103">
        <f>'Пн День 1 нед 2'!R77+'Вт День 2 нед 2'!L77+'Ср День 3 Нед 2'!R77+'Чт День 4 Нед 2'!P77+'Пт День 5 Нед 2'!N77+'Сб День 6 Нед 2'!P77</f>
        <v>0</v>
      </c>
      <c r="F77" s="114"/>
      <c r="H77" s="85">
        <f t="shared" si="0"/>
        <v>0</v>
      </c>
    </row>
    <row r="78" spans="1:8" ht="11.25" customHeight="1" x14ac:dyDescent="0.25">
      <c r="A78" s="26">
        <v>58</v>
      </c>
      <c r="B78" s="32" t="s">
        <v>154</v>
      </c>
      <c r="C78" s="33" t="s">
        <v>21</v>
      </c>
      <c r="D78" s="31">
        <f>'Пн День 1 нед 2'!Q78+'Вт День 2 нед 2'!K78+'Ср День 3 Нед 2'!Q78+'Чт День 4 Нед 2'!O78+'Пт День 5 Нед 2'!M78+'Сб День 6 Нед 2'!O78</f>
        <v>0</v>
      </c>
      <c r="E78" s="103">
        <f>'Пн День 1 нед 2'!R78+'Вт День 2 нед 2'!L78+'Ср День 3 Нед 2'!R78+'Чт День 4 Нед 2'!P78+'Пт День 5 Нед 2'!N78+'Сб День 6 Нед 2'!P78</f>
        <v>0</v>
      </c>
      <c r="F78" s="114"/>
      <c r="H78" s="85">
        <f t="shared" ref="H78:H114" si="1">D78*$H$10</f>
        <v>0</v>
      </c>
    </row>
    <row r="79" spans="1:8" ht="11.25" customHeight="1" x14ac:dyDescent="0.25">
      <c r="A79" s="26">
        <v>59</v>
      </c>
      <c r="B79" s="32" t="s">
        <v>79</v>
      </c>
      <c r="C79" s="33" t="s">
        <v>21</v>
      </c>
      <c r="D79" s="31">
        <f>'Пн День 1 нед 2'!Q79+'Вт День 2 нед 2'!K79+'Ср День 3 Нед 2'!Q79+'Чт День 4 Нед 2'!O79+'Пт День 5 Нед 2'!M79+'Сб День 6 Нед 2'!O79</f>
        <v>0</v>
      </c>
      <c r="E79" s="103">
        <f>'Пн День 1 нед 2'!R79+'Вт День 2 нед 2'!L79+'Ср День 3 Нед 2'!R79+'Чт День 4 Нед 2'!P79+'Пт День 5 Нед 2'!N79+'Сб День 6 Нед 2'!P79</f>
        <v>0</v>
      </c>
      <c r="F79" s="114"/>
      <c r="H79" s="85">
        <f t="shared" si="1"/>
        <v>0</v>
      </c>
    </row>
    <row r="80" spans="1:8" ht="11.25" customHeight="1" x14ac:dyDescent="0.25">
      <c r="A80" s="26">
        <v>60</v>
      </c>
      <c r="B80" s="27" t="s">
        <v>80</v>
      </c>
      <c r="C80" s="28" t="s">
        <v>21</v>
      </c>
      <c r="D80" s="31">
        <f>'Пн День 1 нед 2'!Q80+'Вт День 2 нед 2'!K80+'Ср День 3 Нед 2'!Q80+'Чт День 4 Нед 2'!O80+'Пт День 5 Нед 2'!M80+'Сб День 6 Нед 2'!O80</f>
        <v>1.6E-2</v>
      </c>
      <c r="E80" s="103">
        <f>'Пн День 1 нед 2'!R80+'Вт День 2 нед 2'!L80+'Ср День 3 Нед 2'!R80+'Чт День 4 Нед 2'!P80+'Пт День 5 Нед 2'!N80+'Сб День 6 Нед 2'!P80</f>
        <v>1.6E-2</v>
      </c>
      <c r="F80" s="114"/>
      <c r="H80" s="85">
        <f t="shared" si="1"/>
        <v>80.448000000000008</v>
      </c>
    </row>
    <row r="81" spans="1:8" ht="11.25" customHeight="1" x14ac:dyDescent="0.25">
      <c r="A81" s="26">
        <v>61</v>
      </c>
      <c r="B81" s="27" t="s">
        <v>81</v>
      </c>
      <c r="C81" s="28" t="s">
        <v>21</v>
      </c>
      <c r="D81" s="31">
        <f>'Пн День 1 нед 2'!Q81+'Вт День 2 нед 2'!K81+'Ср День 3 Нед 2'!Q81+'Чт День 4 Нед 2'!O81+'Пт День 5 Нед 2'!M81+'Сб День 6 Нед 2'!O81</f>
        <v>0.1</v>
      </c>
      <c r="E81" s="103">
        <f>'Пн День 1 нед 2'!R81+'Вт День 2 нед 2'!L81+'Ср День 3 Нед 2'!R81+'Чт День 4 Нед 2'!P81+'Пт День 5 Нед 2'!N81+'Сб День 6 Нед 2'!P81</f>
        <v>1.14E-2</v>
      </c>
      <c r="F81" s="114"/>
      <c r="H81" s="85">
        <f t="shared" si="1"/>
        <v>502.8</v>
      </c>
    </row>
    <row r="82" spans="1:8" ht="11.25" customHeight="1" x14ac:dyDescent="0.25">
      <c r="A82" s="26">
        <v>62</v>
      </c>
      <c r="B82" s="36" t="s">
        <v>82</v>
      </c>
      <c r="C82" s="37" t="s">
        <v>21</v>
      </c>
      <c r="D82" s="31">
        <f>'Пн День 1 нед 2'!Q82+'Вт День 2 нед 2'!K82+'Ср День 3 Нед 2'!Q82+'Чт День 4 Нед 2'!O82+'Пт День 5 Нед 2'!M82+'Сб День 6 Нед 2'!O82</f>
        <v>0</v>
      </c>
      <c r="E82" s="103">
        <f>'Пн День 1 нед 2'!R82+'Вт День 2 нед 2'!L82+'Ср День 3 Нед 2'!R82+'Чт День 4 Нед 2'!P82+'Пт День 5 Нед 2'!N82+'Сб День 6 Нед 2'!P82</f>
        <v>0</v>
      </c>
      <c r="F82" s="114"/>
      <c r="H82" s="85">
        <f t="shared" si="1"/>
        <v>0</v>
      </c>
    </row>
    <row r="83" spans="1:8" ht="11.25" customHeight="1" x14ac:dyDescent="0.25">
      <c r="A83" s="26"/>
      <c r="B83" s="39" t="s">
        <v>83</v>
      </c>
      <c r="C83" s="9"/>
      <c r="D83" s="31">
        <f>'Пн День 1 нед 2'!Q83+'Вт День 2 нед 2'!K83+'Ср День 3 Нед 2'!Q83+'Чт День 4 Нед 2'!O83+'Пт День 5 Нед 2'!M83+'Сб День 6 Нед 2'!O83</f>
        <v>0</v>
      </c>
      <c r="E83" s="103">
        <f>'Пн День 1 нед 2'!R83+'Вт День 2 нед 2'!L83+'Ср День 3 Нед 2'!R83+'Чт День 4 Нед 2'!P83+'Пт День 5 Нед 2'!N83+'Сб День 6 Нед 2'!P83</f>
        <v>0</v>
      </c>
      <c r="F83" s="114"/>
      <c r="H83" s="85">
        <f t="shared" si="1"/>
        <v>0</v>
      </c>
    </row>
    <row r="84" spans="1:8" ht="11.25" customHeight="1" x14ac:dyDescent="0.25">
      <c r="A84" s="26">
        <v>63</v>
      </c>
      <c r="B84" s="32" t="s">
        <v>84</v>
      </c>
      <c r="C84" s="33" t="s">
        <v>21</v>
      </c>
      <c r="D84" s="31">
        <f>'Пн День 1 нед 2'!Q84+'Вт День 2 нед 2'!K84+'Ср День 3 Нед 2'!Q84+'Чт День 4 Нед 2'!O84+'Пт День 5 Нед 2'!M84+'Сб День 6 Нед 2'!O84</f>
        <v>0</v>
      </c>
      <c r="E84" s="103">
        <f>'Пн День 1 нед 2'!R84+'Вт День 2 нед 2'!L84+'Ср День 3 Нед 2'!R84+'Чт День 4 Нед 2'!P84+'Пт День 5 Нед 2'!N84+'Сб День 6 Нед 2'!P84</f>
        <v>0</v>
      </c>
      <c r="F84" s="114"/>
      <c r="H84" s="85">
        <f t="shared" si="1"/>
        <v>0</v>
      </c>
    </row>
    <row r="85" spans="1:8" ht="11.25" customHeight="1" x14ac:dyDescent="0.25">
      <c r="A85" s="26">
        <v>64</v>
      </c>
      <c r="B85" s="32" t="s">
        <v>85</v>
      </c>
      <c r="C85" s="33" t="s">
        <v>21</v>
      </c>
      <c r="D85" s="31">
        <f>'Пн День 1 нед 2'!Q85+'Вт День 2 нед 2'!K85+'Ср День 3 Нед 2'!Q85+'Чт День 4 Нед 2'!O85+'Пт День 5 Нед 2'!M85+'Сб День 6 Нед 2'!O85</f>
        <v>0</v>
      </c>
      <c r="E85" s="103">
        <f>'Пн День 1 нед 2'!R85+'Вт День 2 нед 2'!L85+'Ср День 3 Нед 2'!R85+'Чт День 4 Нед 2'!P85+'Пт День 5 Нед 2'!N85+'Сб День 6 Нед 2'!P85</f>
        <v>0</v>
      </c>
      <c r="F85" s="114"/>
      <c r="H85" s="85">
        <f t="shared" si="1"/>
        <v>0</v>
      </c>
    </row>
    <row r="86" spans="1:8" ht="11.25" customHeight="1" x14ac:dyDescent="0.25">
      <c r="A86" s="26">
        <v>65</v>
      </c>
      <c r="B86" s="32" t="s">
        <v>86</v>
      </c>
      <c r="C86" s="33" t="s">
        <v>21</v>
      </c>
      <c r="D86" s="31">
        <f>'Пн День 1 нед 2'!Q86+'Вт День 2 нед 2'!K86+'Ср День 3 Нед 2'!Q86+'Чт День 4 Нед 2'!O86+'Пт День 5 Нед 2'!M86+'Сб День 6 Нед 2'!O86</f>
        <v>0</v>
      </c>
      <c r="E86" s="103">
        <f>'Пн День 1 нед 2'!R86+'Вт День 2 нед 2'!L86+'Ср День 3 Нед 2'!R86+'Чт День 4 Нед 2'!P86+'Пт День 5 Нед 2'!N86+'Сб День 6 Нед 2'!P86</f>
        <v>0</v>
      </c>
      <c r="F86" s="114"/>
      <c r="H86" s="85">
        <f t="shared" si="1"/>
        <v>0</v>
      </c>
    </row>
    <row r="87" spans="1:8" ht="11.25" customHeight="1" x14ac:dyDescent="0.25">
      <c r="A87" s="26">
        <v>66</v>
      </c>
      <c r="B87" s="27" t="s">
        <v>87</v>
      </c>
      <c r="C87" s="28" t="s">
        <v>21</v>
      </c>
      <c r="D87" s="31">
        <f>'Пн День 1 нед 2'!Q87+'Вт День 2 нед 2'!K87+'Ср День 3 Нед 2'!Q87+'Чт День 4 Нед 2'!O87+'Пт День 5 Нед 2'!M87+'Сб День 6 Нед 2'!O87</f>
        <v>0</v>
      </c>
      <c r="E87" s="103">
        <f>'Пн День 1 нед 2'!R87+'Вт День 2 нед 2'!L87+'Ср День 3 Нед 2'!R87+'Чт День 4 Нед 2'!P87+'Пт День 5 Нед 2'!N87+'Сб День 6 Нед 2'!P87</f>
        <v>0</v>
      </c>
      <c r="F87" s="114"/>
      <c r="H87" s="85">
        <f t="shared" si="1"/>
        <v>0</v>
      </c>
    </row>
    <row r="88" spans="1:8" ht="11.25" customHeight="1" x14ac:dyDescent="0.25">
      <c r="A88" s="26">
        <v>67</v>
      </c>
      <c r="B88" s="27" t="s">
        <v>88</v>
      </c>
      <c r="C88" s="28" t="s">
        <v>21</v>
      </c>
      <c r="D88" s="31">
        <f>'Пн День 1 нед 2'!Q88+'Вт День 2 нед 2'!K88+'Ср День 3 Нед 2'!Q88+'Чт День 4 Нед 2'!O88+'Пт День 5 Нед 2'!M88+'Сб День 6 Нед 2'!O88</f>
        <v>0</v>
      </c>
      <c r="E88" s="103">
        <f>'Пн День 1 нед 2'!R88+'Вт День 2 нед 2'!L88+'Ср День 3 Нед 2'!R88+'Чт День 4 Нед 2'!P88+'Пт День 5 Нед 2'!N88+'Сб День 6 Нед 2'!P88</f>
        <v>0</v>
      </c>
      <c r="F88" s="114"/>
      <c r="H88" s="85">
        <f t="shared" si="1"/>
        <v>0</v>
      </c>
    </row>
    <row r="89" spans="1:8" ht="11.25" customHeight="1" x14ac:dyDescent="0.25">
      <c r="A89" s="26">
        <v>68</v>
      </c>
      <c r="B89" s="36" t="s">
        <v>89</v>
      </c>
      <c r="C89" s="37" t="s">
        <v>21</v>
      </c>
      <c r="D89" s="31">
        <f>'Пн День 1 нед 2'!Q89+'Вт День 2 нед 2'!K89+'Ср День 3 Нед 2'!Q89+'Чт День 4 Нед 2'!O89+'Пт День 5 Нед 2'!M89+'Сб День 6 Нед 2'!O89</f>
        <v>0</v>
      </c>
      <c r="E89" s="103">
        <f>'Пн День 1 нед 2'!R89+'Вт День 2 нед 2'!L89+'Ср День 3 Нед 2'!R89+'Чт День 4 Нед 2'!P89+'Пт День 5 Нед 2'!N89+'Сб День 6 Нед 2'!P89</f>
        <v>0</v>
      </c>
      <c r="F89" s="114"/>
      <c r="H89" s="85">
        <f t="shared" si="1"/>
        <v>0</v>
      </c>
    </row>
    <row r="90" spans="1:8" ht="11.25" customHeight="1" x14ac:dyDescent="0.25">
      <c r="A90" s="26"/>
      <c r="B90" s="39" t="s">
        <v>90</v>
      </c>
      <c r="C90" s="9"/>
      <c r="D90" s="31">
        <f>'Пн День 1 нед 2'!Q90+'Вт День 2 нед 2'!K90+'Ср День 3 Нед 2'!Q90+'Чт День 4 Нед 2'!O90+'Пт День 5 Нед 2'!M90+'Сб День 6 Нед 2'!O90</f>
        <v>0</v>
      </c>
      <c r="E90" s="103">
        <f>'Пн День 1 нед 2'!R90+'Вт День 2 нед 2'!L90+'Ср День 3 Нед 2'!R90+'Чт День 4 Нед 2'!P90+'Пт День 5 Нед 2'!N90+'Сб День 6 Нед 2'!P90</f>
        <v>0</v>
      </c>
      <c r="F90" s="114"/>
      <c r="H90" s="85">
        <f t="shared" si="1"/>
        <v>0</v>
      </c>
    </row>
    <row r="91" spans="1:8" ht="11.25" customHeight="1" x14ac:dyDescent="0.25">
      <c r="A91" s="26">
        <v>69</v>
      </c>
      <c r="B91" s="32" t="s">
        <v>91</v>
      </c>
      <c r="C91" s="33" t="s">
        <v>21</v>
      </c>
      <c r="D91" s="31">
        <f>'Пн День 1 нед 2'!Q91+'Вт День 2 нед 2'!K91+'Ср День 3 Нед 2'!Q91+'Чт День 4 Нед 2'!O91+'Пт День 5 Нед 2'!M91+'Сб День 6 Нед 2'!O91</f>
        <v>0</v>
      </c>
      <c r="E91" s="103">
        <f>'Пн День 1 нед 2'!R91+'Вт День 2 нед 2'!L91+'Ср День 3 Нед 2'!R91+'Чт День 4 Нед 2'!P91+'Пт День 5 Нед 2'!N91+'Сб День 6 Нед 2'!P91</f>
        <v>0</v>
      </c>
      <c r="F91" s="114"/>
      <c r="H91" s="85">
        <f t="shared" si="1"/>
        <v>0</v>
      </c>
    </row>
    <row r="92" spans="1:8" ht="11.25" customHeight="1" x14ac:dyDescent="0.25">
      <c r="A92" s="26">
        <v>70</v>
      </c>
      <c r="B92" s="32" t="s">
        <v>92</v>
      </c>
      <c r="C92" s="33" t="s">
        <v>21</v>
      </c>
      <c r="D92" s="31">
        <f>'Пн День 1 нед 2'!Q92+'Вт День 2 нед 2'!K92+'Ср День 3 Нед 2'!Q92+'Чт День 4 Нед 2'!O92+'Пт День 5 Нед 2'!M92+'Сб День 6 Нед 2'!O92</f>
        <v>0</v>
      </c>
      <c r="E92" s="103">
        <f>'Пн День 1 нед 2'!R92+'Вт День 2 нед 2'!L92+'Ср День 3 Нед 2'!R92+'Чт День 4 Нед 2'!P92+'Пт День 5 Нед 2'!N92+'Сб День 6 Нед 2'!P92</f>
        <v>0</v>
      </c>
      <c r="F92" s="114"/>
      <c r="H92" s="85">
        <f t="shared" si="1"/>
        <v>0</v>
      </c>
    </row>
    <row r="93" spans="1:8" ht="11.25" customHeight="1" x14ac:dyDescent="0.25">
      <c r="A93" s="26">
        <v>71</v>
      </c>
      <c r="B93" s="27" t="s">
        <v>93</v>
      </c>
      <c r="C93" s="28" t="s">
        <v>21</v>
      </c>
      <c r="D93" s="31">
        <f>'Пн День 1 нед 2'!Q93+'Вт День 2 нед 2'!K93+'Ср День 3 Нед 2'!Q93+'Чт День 4 Нед 2'!O93+'Пт День 5 Нед 2'!M93+'Сб День 6 Нед 2'!O93</f>
        <v>6.7549999999999999E-2</v>
      </c>
      <c r="E93" s="103">
        <f>'Пн День 1 нед 2'!R93+'Вт День 2 нед 2'!L93+'Ср День 3 Нед 2'!R93+'Чт День 4 Нед 2'!P93+'Пт День 5 Нед 2'!N93+'Сб День 6 Нед 2'!P93</f>
        <v>0.21758333333333335</v>
      </c>
      <c r="F93" s="114"/>
      <c r="H93" s="85">
        <f t="shared" si="1"/>
        <v>339.64139999999998</v>
      </c>
    </row>
    <row r="94" spans="1:8" ht="11.25" customHeight="1" x14ac:dyDescent="0.25">
      <c r="A94" s="26">
        <v>72</v>
      </c>
      <c r="B94" s="27" t="s">
        <v>177</v>
      </c>
      <c r="C94" s="28" t="s">
        <v>21</v>
      </c>
      <c r="D94" s="31">
        <f>'Пн День 1 нед 2'!Q94+'Вт День 2 нед 2'!K94+'Ср День 3 Нед 2'!Q94+'Чт День 4 Нед 2'!O94+'Пт День 5 Нед 2'!M94+'Сб День 6 Нед 2'!O94</f>
        <v>0</v>
      </c>
      <c r="E94" s="103">
        <f>'Пн День 1 нед 2'!R94+'Вт День 2 нед 2'!L94+'Ср День 3 Нед 2'!R94+'Чт День 4 Нед 2'!P94+'Пт День 5 Нед 2'!N94+'Сб День 6 Нед 2'!P94</f>
        <v>0</v>
      </c>
      <c r="F94" s="114"/>
      <c r="H94" s="85">
        <f t="shared" si="1"/>
        <v>0</v>
      </c>
    </row>
    <row r="95" spans="1:8" ht="11.25" customHeight="1" x14ac:dyDescent="0.25">
      <c r="A95" s="26">
        <v>73</v>
      </c>
      <c r="B95" s="27" t="s">
        <v>94</v>
      </c>
      <c r="C95" s="28" t="s">
        <v>21</v>
      </c>
      <c r="D95" s="31">
        <f>'Пн День 1 нед 2'!Q95+'Вт День 2 нед 2'!K95+'Ср День 3 Нед 2'!Q95+'Чт День 4 Нед 2'!O95+'Пт День 5 Нед 2'!M95+'Сб День 6 Нед 2'!O95</f>
        <v>0.40100000000000002</v>
      </c>
      <c r="E95" s="103">
        <f>'Пн День 1 нед 2'!R95+'Вт День 2 нед 2'!L95+'Ср День 3 Нед 2'!R95+'Чт День 4 Нед 2'!P95+'Пт День 5 Нед 2'!N95+'Сб День 6 Нед 2'!P95</f>
        <v>0.54010000000000002</v>
      </c>
      <c r="F95" s="114"/>
      <c r="H95" s="85">
        <f t="shared" si="1"/>
        <v>2016.2280000000001</v>
      </c>
    </row>
    <row r="96" spans="1:8" ht="11.25" customHeight="1" x14ac:dyDescent="0.25">
      <c r="A96" s="26">
        <v>74</v>
      </c>
      <c r="B96" s="27" t="s">
        <v>95</v>
      </c>
      <c r="C96" s="28" t="s">
        <v>21</v>
      </c>
      <c r="D96" s="31">
        <f>'Пн День 1 нед 2'!Q96+'Вт День 2 нед 2'!K96+'Ср День 3 Нед 2'!Q96+'Чт День 4 Нед 2'!O96+'Пт День 5 Нед 2'!M96+'Сб День 6 Нед 2'!O96</f>
        <v>5.1859999999999996E-2</v>
      </c>
      <c r="E96" s="103">
        <f>'Пн День 1 нед 2'!R96+'Вт День 2 нед 2'!L96+'Ср День 3 Нед 2'!R96+'Чт День 4 Нед 2'!P96+'Пт День 5 Нед 2'!N96+'Сб День 6 Нед 2'!P96</f>
        <v>9.0975000000000014E-2</v>
      </c>
      <c r="F96" s="114"/>
      <c r="H96" s="85">
        <f t="shared" si="1"/>
        <v>260.75207999999998</v>
      </c>
    </row>
    <row r="97" spans="1:8" ht="11.25" customHeight="1" x14ac:dyDescent="0.25">
      <c r="A97" s="26">
        <v>75</v>
      </c>
      <c r="B97" s="27" t="s">
        <v>96</v>
      </c>
      <c r="C97" s="28" t="s">
        <v>21</v>
      </c>
      <c r="D97" s="31">
        <f>'Пн День 1 нед 2'!Q97+'Вт День 2 нед 2'!K97+'Ср День 3 Нед 2'!Q97+'Чт День 4 Нед 2'!O97+'Пт День 5 Нед 2'!M97+'Сб День 6 Нед 2'!O97</f>
        <v>0.11424999999999999</v>
      </c>
      <c r="E97" s="103">
        <f>'Пн День 1 нед 2'!R97+'Вт День 2 нед 2'!L97+'Ср День 3 Нед 2'!R97+'Чт День 4 Нед 2'!P97+'Пт День 5 Нед 2'!N97+'Сб День 6 Нед 2'!P97</f>
        <v>0.24259999999999995</v>
      </c>
      <c r="F97" s="114"/>
      <c r="H97" s="85">
        <f t="shared" si="1"/>
        <v>574.44899999999996</v>
      </c>
    </row>
    <row r="98" spans="1:8" ht="11.25" customHeight="1" x14ac:dyDescent="0.25">
      <c r="A98" s="26">
        <v>76</v>
      </c>
      <c r="B98" s="27" t="s">
        <v>97</v>
      </c>
      <c r="C98" s="28" t="s">
        <v>21</v>
      </c>
      <c r="D98" s="31">
        <f>'Пн День 1 нед 2'!Q98+'Вт День 2 нед 2'!K98+'Ср День 3 Нед 2'!Q98+'Чт День 4 Нед 2'!O98+'Пт День 5 Нед 2'!M98+'Сб День 6 Нед 2'!O98</f>
        <v>0.11940000000000001</v>
      </c>
      <c r="E98" s="103">
        <f>'Пн День 1 нед 2'!R98+'Вт День 2 нед 2'!L98+'Ср День 3 Нед 2'!R98+'Чт День 4 Нед 2'!P98+'Пт День 5 Нед 2'!N98+'Сб День 6 Нед 2'!P98</f>
        <v>2.5499999999999998E-2</v>
      </c>
      <c r="F98" s="114"/>
      <c r="H98" s="85">
        <f t="shared" si="1"/>
        <v>600.34320000000002</v>
      </c>
    </row>
    <row r="99" spans="1:8" ht="11.25" customHeight="1" x14ac:dyDescent="0.25">
      <c r="A99" s="26">
        <v>77</v>
      </c>
      <c r="B99" s="27" t="s">
        <v>98</v>
      </c>
      <c r="C99" s="28" t="s">
        <v>21</v>
      </c>
      <c r="D99" s="31">
        <f>'Пн День 1 нед 2'!Q99+'Вт День 2 нед 2'!K99+'Ср День 3 Нед 2'!Q99+'Чт День 4 Нед 2'!O99+'Пт День 5 Нед 2'!M99+'Сб День 6 Нед 2'!O99</f>
        <v>7.2999999999999995E-2</v>
      </c>
      <c r="E99" s="103">
        <f>'Пн День 1 нед 2'!R99+'Вт День 2 нед 2'!L99+'Ср День 3 Нед 2'!R99+'Чт День 4 Нед 2'!P99+'Пт День 5 Нед 2'!N99+'Сб День 6 Нед 2'!P99</f>
        <v>0.14076666666666665</v>
      </c>
      <c r="F99" s="114"/>
      <c r="H99" s="85">
        <f t="shared" si="1"/>
        <v>367.04399999999998</v>
      </c>
    </row>
    <row r="100" spans="1:8" ht="11.25" customHeight="1" x14ac:dyDescent="0.25">
      <c r="A100" s="26">
        <v>78</v>
      </c>
      <c r="B100" s="40" t="s">
        <v>99</v>
      </c>
      <c r="C100" s="41" t="s">
        <v>21</v>
      </c>
      <c r="D100" s="31">
        <f>'Пн День 1 нед 2'!Q100+'Вт День 2 нед 2'!K100+'Ср День 3 Нед 2'!Q100+'Чт День 4 Нед 2'!O100+'Пт День 5 Нед 2'!M100+'Сб День 6 Нед 2'!O100</f>
        <v>6.1199999999999997E-2</v>
      </c>
      <c r="E100" s="103">
        <f>'Пн День 1 нед 2'!R100+'Вт День 2 нед 2'!L100+'Ср День 3 Нед 2'!R100+'Чт День 4 Нед 2'!P100+'Пт День 5 Нед 2'!N100+'Сб День 6 Нед 2'!P100</f>
        <v>2.5499999999999998E-2</v>
      </c>
      <c r="F100" s="114"/>
      <c r="H100" s="85">
        <f t="shared" si="1"/>
        <v>307.71359999999999</v>
      </c>
    </row>
    <row r="101" spans="1:8" ht="11.25" customHeight="1" x14ac:dyDescent="0.25">
      <c r="A101" s="26">
        <v>79</v>
      </c>
      <c r="B101" s="40" t="s">
        <v>100</v>
      </c>
      <c r="C101" s="41" t="s">
        <v>21</v>
      </c>
      <c r="D101" s="31">
        <f>'Пн День 1 нед 2'!Q101+'Вт День 2 нед 2'!K101+'Ср День 3 Нед 2'!Q101+'Чт День 4 Нед 2'!O101+'Пт День 5 Нед 2'!M101+'Сб День 6 Нед 2'!O101</f>
        <v>0</v>
      </c>
      <c r="E101" s="103">
        <f>'Пн День 1 нед 2'!R101+'Вт День 2 нед 2'!L101+'Ср День 3 Нед 2'!R101+'Чт День 4 Нед 2'!P101+'Пт День 5 Нед 2'!N101+'Сб День 6 Нед 2'!P101</f>
        <v>0</v>
      </c>
      <c r="F101" s="114"/>
      <c r="H101" s="85">
        <f t="shared" si="1"/>
        <v>0</v>
      </c>
    </row>
    <row r="102" spans="1:8" ht="11.25" customHeight="1" x14ac:dyDescent="0.25">
      <c r="A102" s="26">
        <v>80</v>
      </c>
      <c r="B102" s="40" t="s">
        <v>101</v>
      </c>
      <c r="C102" s="41" t="s">
        <v>21</v>
      </c>
      <c r="D102" s="31">
        <f>'Пн День 1 нед 2'!Q102+'Вт День 2 нед 2'!K102+'Ср День 3 Нед 2'!Q102+'Чт День 4 Нед 2'!O102+'Пт День 5 Нед 2'!M102+'Сб День 6 Нед 2'!O102</f>
        <v>0</v>
      </c>
      <c r="E102" s="103">
        <f>'Пн День 1 нед 2'!R102+'Вт День 2 нед 2'!L102+'Ср День 3 Нед 2'!R102+'Чт День 4 Нед 2'!P102+'Пт День 5 Нед 2'!N102+'Сб День 6 Нед 2'!P102</f>
        <v>0</v>
      </c>
      <c r="F102" s="114"/>
      <c r="H102" s="85">
        <f t="shared" si="1"/>
        <v>0</v>
      </c>
    </row>
    <row r="103" spans="1:8" ht="11.25" customHeight="1" x14ac:dyDescent="0.25">
      <c r="A103" s="42"/>
      <c r="B103" s="43" t="s">
        <v>102</v>
      </c>
      <c r="C103" s="41"/>
      <c r="D103" s="31">
        <f>'Пн День 1 нед 2'!Q103+'Вт День 2 нед 2'!K103+'Ср День 3 Нед 2'!Q103+'Чт День 4 Нед 2'!O103+'Пт День 5 Нед 2'!M103+'Сб День 6 Нед 2'!O103</f>
        <v>0</v>
      </c>
      <c r="E103" s="103">
        <f>'Пн День 1 нед 2'!R103+'Вт День 2 нед 2'!L103+'Ср День 3 Нед 2'!R103+'Чт День 4 Нед 2'!P103+'Пт День 5 Нед 2'!N103+'Сб День 6 Нед 2'!P103</f>
        <v>0</v>
      </c>
      <c r="F103" s="114"/>
      <c r="H103" s="85">
        <f t="shared" si="1"/>
        <v>0</v>
      </c>
    </row>
    <row r="104" spans="1:8" ht="11.25" customHeight="1" x14ac:dyDescent="0.25">
      <c r="A104" s="26">
        <v>81</v>
      </c>
      <c r="B104" s="27" t="s">
        <v>103</v>
      </c>
      <c r="C104" s="28" t="s">
        <v>21</v>
      </c>
      <c r="D104" s="31">
        <f>'Пн День 1 нед 2'!Q104+'Вт День 2 нед 2'!K104+'Ср День 3 Нед 2'!Q104+'Чт День 4 Нед 2'!O104+'Пт День 5 Нед 2'!M104+'Сб День 6 Нед 2'!O104</f>
        <v>0</v>
      </c>
      <c r="E104" s="103">
        <f>'Пн День 1 нед 2'!R104+'Вт День 2 нед 2'!L104+'Ср День 3 Нед 2'!R104+'Чт День 4 Нед 2'!P104+'Пт День 5 Нед 2'!N104+'Сб День 6 Нед 2'!P104</f>
        <v>0</v>
      </c>
      <c r="F104" s="114"/>
      <c r="H104" s="85">
        <f t="shared" si="1"/>
        <v>0</v>
      </c>
    </row>
    <row r="105" spans="1:8" ht="11.25" customHeight="1" x14ac:dyDescent="0.25">
      <c r="A105" s="44">
        <v>82</v>
      </c>
      <c r="B105" s="45" t="s">
        <v>11</v>
      </c>
      <c r="C105" s="46" t="s">
        <v>21</v>
      </c>
      <c r="D105" s="31">
        <f>'Пн День 1 нед 2'!Q105+'Вт День 2 нед 2'!K105+'Ср День 3 Нед 2'!Q105+'Чт День 4 Нед 2'!O105+'Пт День 5 Нед 2'!M105+'Сб День 6 Нед 2'!O105</f>
        <v>0</v>
      </c>
      <c r="E105" s="103">
        <f>'Пн День 1 нед 2'!R105+'Вт День 2 нед 2'!L105+'Ср День 3 Нед 2'!R105+'Чт День 4 Нед 2'!P105+'Пт День 5 Нед 2'!N105+'Сб День 6 Нед 2'!P105</f>
        <v>0</v>
      </c>
      <c r="F105" s="114"/>
      <c r="H105" s="85">
        <f t="shared" si="1"/>
        <v>0</v>
      </c>
    </row>
    <row r="106" spans="1:8" ht="11.25" customHeight="1" x14ac:dyDescent="0.25">
      <c r="A106" s="26">
        <v>83</v>
      </c>
      <c r="B106" s="32" t="s">
        <v>104</v>
      </c>
      <c r="C106" s="47" t="s">
        <v>21</v>
      </c>
      <c r="D106" s="31">
        <f>'Пн День 1 нед 2'!Q106+'Вт День 2 нед 2'!K106+'Ср День 3 Нед 2'!Q106+'Чт День 4 Нед 2'!O106+'Пт День 5 Нед 2'!M106+'Сб День 6 Нед 2'!O106</f>
        <v>0</v>
      </c>
      <c r="E106" s="103">
        <f>'Пн День 1 нед 2'!R106+'Вт День 2 нед 2'!L106+'Ср День 3 Нед 2'!R106+'Чт День 4 Нед 2'!P106+'Пт День 5 Нед 2'!N106+'Сб День 6 Нед 2'!P106</f>
        <v>0</v>
      </c>
      <c r="F106" s="114"/>
      <c r="H106" s="85">
        <f t="shared" si="1"/>
        <v>0</v>
      </c>
    </row>
    <row r="107" spans="1:8" ht="11.25" customHeight="1" x14ac:dyDescent="0.25">
      <c r="A107" s="26">
        <v>84</v>
      </c>
      <c r="B107" s="32" t="s">
        <v>8</v>
      </c>
      <c r="C107" s="47" t="s">
        <v>105</v>
      </c>
      <c r="D107" s="31">
        <f>'Пн День 1 нед 2'!Q107+'Вт День 2 нед 2'!K107+'Ср День 3 Нед 2'!Q107+'Чт День 4 Нед 2'!O107+'Пт День 5 Нед 2'!M107+'Сб День 6 Нед 2'!O107</f>
        <v>0</v>
      </c>
      <c r="E107" s="103">
        <f>'Пн День 1 нед 2'!R107+'Вт День 2 нед 2'!L107+'Ср День 3 Нед 2'!R107+'Чт День 4 Нед 2'!P107+'Пт День 5 Нед 2'!N107+'Сб День 6 Нед 2'!P107</f>
        <v>0</v>
      </c>
      <c r="F107" s="114"/>
      <c r="H107" s="85">
        <f t="shared" si="1"/>
        <v>0</v>
      </c>
    </row>
    <row r="108" spans="1:8" ht="11.25" customHeight="1" x14ac:dyDescent="0.25">
      <c r="A108" s="42"/>
      <c r="B108" s="43" t="s">
        <v>106</v>
      </c>
      <c r="C108" s="41"/>
      <c r="D108" s="31">
        <f>'Пн День 1 нед 2'!Q108+'Вт День 2 нед 2'!K108+'Ср День 3 Нед 2'!Q108+'Чт День 4 Нед 2'!O108+'Пт День 5 Нед 2'!M108+'Сб День 6 Нед 2'!O108</f>
        <v>0</v>
      </c>
      <c r="E108" s="103">
        <f>'Пн День 1 нед 2'!R108+'Вт День 2 нед 2'!L108+'Ср День 3 Нед 2'!R108+'Чт День 4 Нед 2'!P108+'Пт День 5 Нед 2'!N108+'Сб День 6 Нед 2'!P108</f>
        <v>0</v>
      </c>
      <c r="F108" s="114"/>
      <c r="H108" s="85">
        <f t="shared" si="1"/>
        <v>0</v>
      </c>
    </row>
    <row r="109" spans="1:8" ht="11.25" customHeight="1" x14ac:dyDescent="0.25">
      <c r="A109" s="26">
        <v>85</v>
      </c>
      <c r="B109" s="32" t="s">
        <v>10</v>
      </c>
      <c r="C109" s="33" t="s">
        <v>58</v>
      </c>
      <c r="D109" s="31">
        <f>'Пн День 1 нед 2'!Q109+'Вт День 2 нед 2'!K109+'Ср День 3 Нед 2'!Q109+'Чт День 4 Нед 2'!O109+'Пт День 5 Нед 2'!M109+'Сб День 6 Нед 2'!O109</f>
        <v>0</v>
      </c>
      <c r="E109" s="103">
        <f>'Пн День 1 нед 2'!R109+'Вт День 2 нед 2'!L109+'Ср День 3 Нед 2'!R109+'Чт День 4 Нед 2'!P109+'Пт День 5 Нед 2'!N109+'Сб День 6 Нед 2'!P109</f>
        <v>0</v>
      </c>
      <c r="F109" s="114"/>
      <c r="H109" s="85">
        <f t="shared" si="1"/>
        <v>0</v>
      </c>
    </row>
    <row r="110" spans="1:8" ht="11.25" customHeight="1" x14ac:dyDescent="0.25">
      <c r="A110" s="26"/>
      <c r="B110" s="43" t="s">
        <v>107</v>
      </c>
      <c r="C110" s="33"/>
      <c r="D110" s="31">
        <f>'Пн День 1 нед 2'!Q110+'Вт День 2 нед 2'!K110+'Ср День 3 Нед 2'!Q110+'Чт День 4 Нед 2'!O110+'Пт День 5 Нед 2'!M110+'Сб День 6 Нед 2'!O110</f>
        <v>0</v>
      </c>
      <c r="E110" s="103">
        <f>'Пн День 1 нед 2'!R110+'Вт День 2 нед 2'!L110+'Ср День 3 Нед 2'!R110+'Чт День 4 Нед 2'!P110+'Пт День 5 Нед 2'!N110+'Сб День 6 Нед 2'!P110</f>
        <v>0</v>
      </c>
      <c r="F110" s="114"/>
      <c r="H110" s="85">
        <f t="shared" si="1"/>
        <v>0</v>
      </c>
    </row>
    <row r="111" spans="1:8" ht="11.25" customHeight="1" x14ac:dyDescent="0.25">
      <c r="A111" s="48">
        <v>86</v>
      </c>
      <c r="B111" s="32" t="s">
        <v>108</v>
      </c>
      <c r="C111" s="25" t="s">
        <v>105</v>
      </c>
      <c r="D111" s="31">
        <f>'Пн День 1 нед 2'!Q111+'Вт День 2 нед 2'!K111+'Ср День 3 Нед 2'!Q111+'Чт День 4 Нед 2'!O111+'Пт День 5 Нед 2'!M111+'Сб День 6 Нед 2'!O111</f>
        <v>0</v>
      </c>
      <c r="E111" s="103">
        <f>'Пн День 1 нед 2'!R111+'Вт День 2 нед 2'!L111+'Ср День 3 Нед 2'!R111+'Чт День 4 Нед 2'!P111+'Пт День 5 Нед 2'!N111+'Сб День 6 Нед 2'!P111</f>
        <v>0</v>
      </c>
      <c r="F111" s="114"/>
      <c r="H111" s="85">
        <f t="shared" si="1"/>
        <v>0</v>
      </c>
    </row>
    <row r="112" spans="1:8" ht="11.25" customHeight="1" x14ac:dyDescent="0.25">
      <c r="A112" s="26">
        <v>87</v>
      </c>
      <c r="B112" s="32" t="s">
        <v>109</v>
      </c>
      <c r="C112" s="33" t="s">
        <v>21</v>
      </c>
      <c r="D112" s="31">
        <f>'Пн День 1 нед 2'!Q112+'Вт День 2 нед 2'!K112+'Ср День 3 Нед 2'!Q112+'Чт День 4 Нед 2'!O112+'Пт День 5 Нед 2'!M112+'Сб День 6 Нед 2'!O112</f>
        <v>0</v>
      </c>
      <c r="E112" s="103">
        <f>'Пн День 1 нед 2'!R112+'Вт День 2 нед 2'!L112+'Ср День 3 Нед 2'!R112+'Чт День 4 Нед 2'!P112+'Пт День 5 Нед 2'!N112+'Сб День 6 Нед 2'!P112</f>
        <v>0</v>
      </c>
      <c r="F112" s="114"/>
      <c r="H112" s="85">
        <f t="shared" si="1"/>
        <v>0</v>
      </c>
    </row>
    <row r="113" spans="1:8" ht="11.25" customHeight="1" x14ac:dyDescent="0.25">
      <c r="B113" s="110" t="s">
        <v>110</v>
      </c>
      <c r="C113" s="25"/>
      <c r="D113" s="31">
        <f>'Пн День 1 нед 2'!Q113+'Вт День 2 нед 2'!K113+'Ср День 3 Нед 2'!Q113+'Чт День 4 Нед 2'!O113+'Пт День 5 Нед 2'!M113+'Сб День 6 Нед 2'!O113</f>
        <v>0</v>
      </c>
      <c r="E113" s="103">
        <f>'Пн День 1 нед 2'!R113+'Вт День 2 нед 2'!L113+'Ср День 3 Нед 2'!R113+'Чт День 4 Нед 2'!P113+'Пт День 5 Нед 2'!N113+'Сб День 6 Нед 2'!P113</f>
        <v>0</v>
      </c>
      <c r="F113" s="114"/>
      <c r="H113" s="85">
        <f t="shared" si="1"/>
        <v>0</v>
      </c>
    </row>
    <row r="114" spans="1:8" ht="11.25" customHeight="1" x14ac:dyDescent="0.25">
      <c r="A114" s="26">
        <v>88</v>
      </c>
      <c r="B114" s="27" t="s">
        <v>111</v>
      </c>
      <c r="C114" s="46" t="s">
        <v>21</v>
      </c>
      <c r="D114" s="31">
        <f>'Пн День 1 нед 2'!Q114+'Вт День 2 нед 2'!K114+'Ср День 3 Нед 2'!Q114+'Чт День 4 Нед 2'!O114+'Пт День 5 Нед 2'!M114+'Сб День 6 Нед 2'!O114</f>
        <v>0</v>
      </c>
      <c r="E114" s="103">
        <f>'Пн День 1 нед 2'!R114+'Вт День 2 нед 2'!L114+'Ср День 3 Нед 2'!R114+'Чт День 4 Нед 2'!P114+'Пт День 5 Нед 2'!N114+'Сб День 6 Нед 2'!P114</f>
        <v>0</v>
      </c>
      <c r="F114" s="114"/>
      <c r="H114" s="85">
        <f t="shared" si="1"/>
        <v>0</v>
      </c>
    </row>
    <row r="115" spans="1:8" ht="11.25" customHeight="1" x14ac:dyDescent="0.25">
      <c r="B115" s="80" t="s">
        <v>153</v>
      </c>
      <c r="D115" s="79">
        <f>D114/0.048</f>
        <v>0</v>
      </c>
      <c r="E115" s="108">
        <f>E114/0.048</f>
        <v>0</v>
      </c>
    </row>
    <row r="116" spans="1:8" ht="11.25" customHeight="1" x14ac:dyDescent="0.25"/>
    <row r="117" spans="1:8" ht="11.25" customHeight="1" x14ac:dyDescent="0.25"/>
    <row r="118" spans="1:8" ht="11.25" customHeight="1" x14ac:dyDescent="0.25"/>
    <row r="119" spans="1:8" ht="11.25" customHeight="1" x14ac:dyDescent="0.25"/>
    <row r="120" spans="1:8" ht="11.25" customHeight="1" x14ac:dyDescent="0.25"/>
    <row r="121" spans="1:8" ht="11.25" customHeight="1" x14ac:dyDescent="0.25"/>
    <row r="122" spans="1:8" ht="11.25" customHeight="1" x14ac:dyDescent="0.25"/>
    <row r="123" spans="1:8" ht="11.25" customHeight="1" x14ac:dyDescent="0.25"/>
    <row r="124" spans="1:8" ht="11.25" customHeight="1" x14ac:dyDescent="0.25"/>
    <row r="125" spans="1:8" ht="11.25" customHeight="1" x14ac:dyDescent="0.25"/>
    <row r="126" spans="1:8" ht="11.25" customHeight="1" x14ac:dyDescent="0.25"/>
  </sheetData>
  <mergeCells count="5">
    <mergeCell ref="F8:F9"/>
    <mergeCell ref="A1:E3"/>
    <mergeCell ref="A4:D6"/>
    <mergeCell ref="D8:D9"/>
    <mergeCell ref="E8:E9"/>
  </mergeCells>
  <pageMargins left="0.7" right="0.7" top="0.75" bottom="0.75" header="0.3" footer="0.3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5"/>
  <sheetViews>
    <sheetView tabSelected="1" topLeftCell="A49" workbookViewId="0">
      <selection activeCell="D81" sqref="D81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4" width="20.5703125" style="50" customWidth="1"/>
    <col min="5" max="5" width="16.28515625" customWidth="1"/>
    <col min="174" max="174" width="3.7109375" customWidth="1"/>
    <col min="175" max="175" width="27.85546875" customWidth="1"/>
    <col min="176" max="176" width="3.7109375" customWidth="1"/>
    <col min="177" max="216" width="0" hidden="1" customWidth="1"/>
    <col min="217" max="217" width="10.28515625" customWidth="1"/>
    <col min="219" max="219" width="12.5703125" customWidth="1"/>
    <col min="223" max="223" width="10.7109375" customWidth="1"/>
    <col min="430" max="430" width="3.7109375" customWidth="1"/>
    <col min="431" max="431" width="27.85546875" customWidth="1"/>
    <col min="432" max="432" width="3.7109375" customWidth="1"/>
    <col min="433" max="472" width="0" hidden="1" customWidth="1"/>
    <col min="473" max="473" width="10.28515625" customWidth="1"/>
    <col min="475" max="475" width="12.5703125" customWidth="1"/>
    <col min="479" max="479" width="10.7109375" customWidth="1"/>
    <col min="686" max="686" width="3.7109375" customWidth="1"/>
    <col min="687" max="687" width="27.85546875" customWidth="1"/>
    <col min="688" max="688" width="3.7109375" customWidth="1"/>
    <col min="689" max="728" width="0" hidden="1" customWidth="1"/>
    <col min="729" max="729" width="10.28515625" customWidth="1"/>
    <col min="731" max="731" width="12.5703125" customWidth="1"/>
    <col min="735" max="735" width="10.7109375" customWidth="1"/>
    <col min="942" max="942" width="3.7109375" customWidth="1"/>
    <col min="943" max="943" width="27.85546875" customWidth="1"/>
    <col min="944" max="944" width="3.7109375" customWidth="1"/>
    <col min="945" max="984" width="0" hidden="1" customWidth="1"/>
    <col min="985" max="985" width="10.28515625" customWidth="1"/>
    <col min="987" max="987" width="12.5703125" customWidth="1"/>
    <col min="991" max="991" width="10.7109375" customWidth="1"/>
    <col min="1198" max="1198" width="3.7109375" customWidth="1"/>
    <col min="1199" max="1199" width="27.85546875" customWidth="1"/>
    <col min="1200" max="1200" width="3.7109375" customWidth="1"/>
    <col min="1201" max="1240" width="0" hidden="1" customWidth="1"/>
    <col min="1241" max="1241" width="10.28515625" customWidth="1"/>
    <col min="1243" max="1243" width="12.5703125" customWidth="1"/>
    <col min="1247" max="1247" width="10.7109375" customWidth="1"/>
    <col min="1454" max="1454" width="3.7109375" customWidth="1"/>
    <col min="1455" max="1455" width="27.85546875" customWidth="1"/>
    <col min="1456" max="1456" width="3.7109375" customWidth="1"/>
    <col min="1457" max="1496" width="0" hidden="1" customWidth="1"/>
    <col min="1497" max="1497" width="10.28515625" customWidth="1"/>
    <col min="1499" max="1499" width="12.5703125" customWidth="1"/>
    <col min="1503" max="1503" width="10.7109375" customWidth="1"/>
    <col min="1710" max="1710" width="3.7109375" customWidth="1"/>
    <col min="1711" max="1711" width="27.85546875" customWidth="1"/>
    <col min="1712" max="1712" width="3.7109375" customWidth="1"/>
    <col min="1713" max="1752" width="0" hidden="1" customWidth="1"/>
    <col min="1753" max="1753" width="10.28515625" customWidth="1"/>
    <col min="1755" max="1755" width="12.5703125" customWidth="1"/>
    <col min="1759" max="1759" width="10.7109375" customWidth="1"/>
    <col min="1966" max="1966" width="3.7109375" customWidth="1"/>
    <col min="1967" max="1967" width="27.85546875" customWidth="1"/>
    <col min="1968" max="1968" width="3.7109375" customWidth="1"/>
    <col min="1969" max="2008" width="0" hidden="1" customWidth="1"/>
    <col min="2009" max="2009" width="10.28515625" customWidth="1"/>
    <col min="2011" max="2011" width="12.5703125" customWidth="1"/>
    <col min="2015" max="2015" width="10.7109375" customWidth="1"/>
    <col min="2222" max="2222" width="3.7109375" customWidth="1"/>
    <col min="2223" max="2223" width="27.85546875" customWidth="1"/>
    <col min="2224" max="2224" width="3.7109375" customWidth="1"/>
    <col min="2225" max="2264" width="0" hidden="1" customWidth="1"/>
    <col min="2265" max="2265" width="10.28515625" customWidth="1"/>
    <col min="2267" max="2267" width="12.5703125" customWidth="1"/>
    <col min="2271" max="2271" width="10.7109375" customWidth="1"/>
    <col min="2478" max="2478" width="3.7109375" customWidth="1"/>
    <col min="2479" max="2479" width="27.85546875" customWidth="1"/>
    <col min="2480" max="2480" width="3.7109375" customWidth="1"/>
    <col min="2481" max="2520" width="0" hidden="1" customWidth="1"/>
    <col min="2521" max="2521" width="10.28515625" customWidth="1"/>
    <col min="2523" max="2523" width="12.5703125" customWidth="1"/>
    <col min="2527" max="2527" width="10.7109375" customWidth="1"/>
    <col min="2734" max="2734" width="3.7109375" customWidth="1"/>
    <col min="2735" max="2735" width="27.85546875" customWidth="1"/>
    <col min="2736" max="2736" width="3.7109375" customWidth="1"/>
    <col min="2737" max="2776" width="0" hidden="1" customWidth="1"/>
    <col min="2777" max="2777" width="10.28515625" customWidth="1"/>
    <col min="2779" max="2779" width="12.5703125" customWidth="1"/>
    <col min="2783" max="2783" width="10.7109375" customWidth="1"/>
    <col min="2990" max="2990" width="3.7109375" customWidth="1"/>
    <col min="2991" max="2991" width="27.85546875" customWidth="1"/>
    <col min="2992" max="2992" width="3.7109375" customWidth="1"/>
    <col min="2993" max="3032" width="0" hidden="1" customWidth="1"/>
    <col min="3033" max="3033" width="10.28515625" customWidth="1"/>
    <col min="3035" max="3035" width="12.5703125" customWidth="1"/>
    <col min="3039" max="3039" width="10.7109375" customWidth="1"/>
    <col min="3246" max="3246" width="3.7109375" customWidth="1"/>
    <col min="3247" max="3247" width="27.85546875" customWidth="1"/>
    <col min="3248" max="3248" width="3.7109375" customWidth="1"/>
    <col min="3249" max="3288" width="0" hidden="1" customWidth="1"/>
    <col min="3289" max="3289" width="10.28515625" customWidth="1"/>
    <col min="3291" max="3291" width="12.5703125" customWidth="1"/>
    <col min="3295" max="3295" width="10.7109375" customWidth="1"/>
    <col min="3502" max="3502" width="3.7109375" customWidth="1"/>
    <col min="3503" max="3503" width="27.85546875" customWidth="1"/>
    <col min="3504" max="3504" width="3.7109375" customWidth="1"/>
    <col min="3505" max="3544" width="0" hidden="1" customWidth="1"/>
    <col min="3545" max="3545" width="10.28515625" customWidth="1"/>
    <col min="3547" max="3547" width="12.5703125" customWidth="1"/>
    <col min="3551" max="3551" width="10.7109375" customWidth="1"/>
    <col min="3758" max="3758" width="3.7109375" customWidth="1"/>
    <col min="3759" max="3759" width="27.85546875" customWidth="1"/>
    <col min="3760" max="3760" width="3.7109375" customWidth="1"/>
    <col min="3761" max="3800" width="0" hidden="1" customWidth="1"/>
    <col min="3801" max="3801" width="10.28515625" customWidth="1"/>
    <col min="3803" max="3803" width="12.5703125" customWidth="1"/>
    <col min="3807" max="3807" width="10.7109375" customWidth="1"/>
    <col min="4014" max="4014" width="3.7109375" customWidth="1"/>
    <col min="4015" max="4015" width="27.85546875" customWidth="1"/>
    <col min="4016" max="4016" width="3.7109375" customWidth="1"/>
    <col min="4017" max="4056" width="0" hidden="1" customWidth="1"/>
    <col min="4057" max="4057" width="10.28515625" customWidth="1"/>
    <col min="4059" max="4059" width="12.5703125" customWidth="1"/>
    <col min="4063" max="4063" width="10.7109375" customWidth="1"/>
    <col min="4270" max="4270" width="3.7109375" customWidth="1"/>
    <col min="4271" max="4271" width="27.85546875" customWidth="1"/>
    <col min="4272" max="4272" width="3.7109375" customWidth="1"/>
    <col min="4273" max="4312" width="0" hidden="1" customWidth="1"/>
    <col min="4313" max="4313" width="10.28515625" customWidth="1"/>
    <col min="4315" max="4315" width="12.5703125" customWidth="1"/>
    <col min="4319" max="4319" width="10.7109375" customWidth="1"/>
    <col min="4526" max="4526" width="3.7109375" customWidth="1"/>
    <col min="4527" max="4527" width="27.85546875" customWidth="1"/>
    <col min="4528" max="4528" width="3.7109375" customWidth="1"/>
    <col min="4529" max="4568" width="0" hidden="1" customWidth="1"/>
    <col min="4569" max="4569" width="10.28515625" customWidth="1"/>
    <col min="4571" max="4571" width="12.5703125" customWidth="1"/>
    <col min="4575" max="4575" width="10.7109375" customWidth="1"/>
    <col min="4782" max="4782" width="3.7109375" customWidth="1"/>
    <col min="4783" max="4783" width="27.85546875" customWidth="1"/>
    <col min="4784" max="4784" width="3.7109375" customWidth="1"/>
    <col min="4785" max="4824" width="0" hidden="1" customWidth="1"/>
    <col min="4825" max="4825" width="10.28515625" customWidth="1"/>
    <col min="4827" max="4827" width="12.5703125" customWidth="1"/>
    <col min="4831" max="4831" width="10.7109375" customWidth="1"/>
    <col min="5038" max="5038" width="3.7109375" customWidth="1"/>
    <col min="5039" max="5039" width="27.85546875" customWidth="1"/>
    <col min="5040" max="5040" width="3.7109375" customWidth="1"/>
    <col min="5041" max="5080" width="0" hidden="1" customWidth="1"/>
    <col min="5081" max="5081" width="10.28515625" customWidth="1"/>
    <col min="5083" max="5083" width="12.5703125" customWidth="1"/>
    <col min="5087" max="5087" width="10.7109375" customWidth="1"/>
    <col min="5294" max="5294" width="3.7109375" customWidth="1"/>
    <col min="5295" max="5295" width="27.85546875" customWidth="1"/>
    <col min="5296" max="5296" width="3.7109375" customWidth="1"/>
    <col min="5297" max="5336" width="0" hidden="1" customWidth="1"/>
    <col min="5337" max="5337" width="10.28515625" customWidth="1"/>
    <col min="5339" max="5339" width="12.5703125" customWidth="1"/>
    <col min="5343" max="5343" width="10.7109375" customWidth="1"/>
    <col min="5550" max="5550" width="3.7109375" customWidth="1"/>
    <col min="5551" max="5551" width="27.85546875" customWidth="1"/>
    <col min="5552" max="5552" width="3.7109375" customWidth="1"/>
    <col min="5553" max="5592" width="0" hidden="1" customWidth="1"/>
    <col min="5593" max="5593" width="10.28515625" customWidth="1"/>
    <col min="5595" max="5595" width="12.5703125" customWidth="1"/>
    <col min="5599" max="5599" width="10.7109375" customWidth="1"/>
    <col min="5806" max="5806" width="3.7109375" customWidth="1"/>
    <col min="5807" max="5807" width="27.85546875" customWidth="1"/>
    <col min="5808" max="5808" width="3.7109375" customWidth="1"/>
    <col min="5809" max="5848" width="0" hidden="1" customWidth="1"/>
    <col min="5849" max="5849" width="10.28515625" customWidth="1"/>
    <col min="5851" max="5851" width="12.5703125" customWidth="1"/>
    <col min="5855" max="5855" width="10.7109375" customWidth="1"/>
    <col min="6062" max="6062" width="3.7109375" customWidth="1"/>
    <col min="6063" max="6063" width="27.85546875" customWidth="1"/>
    <col min="6064" max="6064" width="3.7109375" customWidth="1"/>
    <col min="6065" max="6104" width="0" hidden="1" customWidth="1"/>
    <col min="6105" max="6105" width="10.28515625" customWidth="1"/>
    <col min="6107" max="6107" width="12.5703125" customWidth="1"/>
    <col min="6111" max="6111" width="10.7109375" customWidth="1"/>
    <col min="6318" max="6318" width="3.7109375" customWidth="1"/>
    <col min="6319" max="6319" width="27.85546875" customWidth="1"/>
    <col min="6320" max="6320" width="3.7109375" customWidth="1"/>
    <col min="6321" max="6360" width="0" hidden="1" customWidth="1"/>
    <col min="6361" max="6361" width="10.28515625" customWidth="1"/>
    <col min="6363" max="6363" width="12.5703125" customWidth="1"/>
    <col min="6367" max="6367" width="10.7109375" customWidth="1"/>
    <col min="6574" max="6574" width="3.7109375" customWidth="1"/>
    <col min="6575" max="6575" width="27.85546875" customWidth="1"/>
    <col min="6576" max="6576" width="3.7109375" customWidth="1"/>
    <col min="6577" max="6616" width="0" hidden="1" customWidth="1"/>
    <col min="6617" max="6617" width="10.28515625" customWidth="1"/>
    <col min="6619" max="6619" width="12.5703125" customWidth="1"/>
    <col min="6623" max="6623" width="10.7109375" customWidth="1"/>
    <col min="6830" max="6830" width="3.7109375" customWidth="1"/>
    <col min="6831" max="6831" width="27.85546875" customWidth="1"/>
    <col min="6832" max="6832" width="3.7109375" customWidth="1"/>
    <col min="6833" max="6872" width="0" hidden="1" customWidth="1"/>
    <col min="6873" max="6873" width="10.28515625" customWidth="1"/>
    <col min="6875" max="6875" width="12.5703125" customWidth="1"/>
    <col min="6879" max="6879" width="10.7109375" customWidth="1"/>
    <col min="7086" max="7086" width="3.7109375" customWidth="1"/>
    <col min="7087" max="7087" width="27.85546875" customWidth="1"/>
    <col min="7088" max="7088" width="3.7109375" customWidth="1"/>
    <col min="7089" max="7128" width="0" hidden="1" customWidth="1"/>
    <col min="7129" max="7129" width="10.28515625" customWidth="1"/>
    <col min="7131" max="7131" width="12.5703125" customWidth="1"/>
    <col min="7135" max="7135" width="10.7109375" customWidth="1"/>
    <col min="7342" max="7342" width="3.7109375" customWidth="1"/>
    <col min="7343" max="7343" width="27.85546875" customWidth="1"/>
    <col min="7344" max="7344" width="3.7109375" customWidth="1"/>
    <col min="7345" max="7384" width="0" hidden="1" customWidth="1"/>
    <col min="7385" max="7385" width="10.28515625" customWidth="1"/>
    <col min="7387" max="7387" width="12.5703125" customWidth="1"/>
    <col min="7391" max="7391" width="10.7109375" customWidth="1"/>
    <col min="7598" max="7598" width="3.7109375" customWidth="1"/>
    <col min="7599" max="7599" width="27.85546875" customWidth="1"/>
    <col min="7600" max="7600" width="3.7109375" customWidth="1"/>
    <col min="7601" max="7640" width="0" hidden="1" customWidth="1"/>
    <col min="7641" max="7641" width="10.28515625" customWidth="1"/>
    <col min="7643" max="7643" width="12.5703125" customWidth="1"/>
    <col min="7647" max="7647" width="10.7109375" customWidth="1"/>
    <col min="7854" max="7854" width="3.7109375" customWidth="1"/>
    <col min="7855" max="7855" width="27.85546875" customWidth="1"/>
    <col min="7856" max="7856" width="3.7109375" customWidth="1"/>
    <col min="7857" max="7896" width="0" hidden="1" customWidth="1"/>
    <col min="7897" max="7897" width="10.28515625" customWidth="1"/>
    <col min="7899" max="7899" width="12.5703125" customWidth="1"/>
    <col min="7903" max="7903" width="10.7109375" customWidth="1"/>
    <col min="8110" max="8110" width="3.7109375" customWidth="1"/>
    <col min="8111" max="8111" width="27.85546875" customWidth="1"/>
    <col min="8112" max="8112" width="3.7109375" customWidth="1"/>
    <col min="8113" max="8152" width="0" hidden="1" customWidth="1"/>
    <col min="8153" max="8153" width="10.28515625" customWidth="1"/>
    <col min="8155" max="8155" width="12.5703125" customWidth="1"/>
    <col min="8159" max="8159" width="10.7109375" customWidth="1"/>
    <col min="8366" max="8366" width="3.7109375" customWidth="1"/>
    <col min="8367" max="8367" width="27.85546875" customWidth="1"/>
    <col min="8368" max="8368" width="3.7109375" customWidth="1"/>
    <col min="8369" max="8408" width="0" hidden="1" customWidth="1"/>
    <col min="8409" max="8409" width="10.28515625" customWidth="1"/>
    <col min="8411" max="8411" width="12.5703125" customWidth="1"/>
    <col min="8415" max="8415" width="10.7109375" customWidth="1"/>
    <col min="8622" max="8622" width="3.7109375" customWidth="1"/>
    <col min="8623" max="8623" width="27.85546875" customWidth="1"/>
    <col min="8624" max="8624" width="3.7109375" customWidth="1"/>
    <col min="8625" max="8664" width="0" hidden="1" customWidth="1"/>
    <col min="8665" max="8665" width="10.28515625" customWidth="1"/>
    <col min="8667" max="8667" width="12.5703125" customWidth="1"/>
    <col min="8671" max="8671" width="10.7109375" customWidth="1"/>
    <col min="8878" max="8878" width="3.7109375" customWidth="1"/>
    <col min="8879" max="8879" width="27.85546875" customWidth="1"/>
    <col min="8880" max="8880" width="3.7109375" customWidth="1"/>
    <col min="8881" max="8920" width="0" hidden="1" customWidth="1"/>
    <col min="8921" max="8921" width="10.28515625" customWidth="1"/>
    <col min="8923" max="8923" width="12.5703125" customWidth="1"/>
    <col min="8927" max="8927" width="10.7109375" customWidth="1"/>
    <col min="9134" max="9134" width="3.7109375" customWidth="1"/>
    <col min="9135" max="9135" width="27.85546875" customWidth="1"/>
    <col min="9136" max="9136" width="3.7109375" customWidth="1"/>
    <col min="9137" max="9176" width="0" hidden="1" customWidth="1"/>
    <col min="9177" max="9177" width="10.28515625" customWidth="1"/>
    <col min="9179" max="9179" width="12.5703125" customWidth="1"/>
    <col min="9183" max="9183" width="10.7109375" customWidth="1"/>
    <col min="9390" max="9390" width="3.7109375" customWidth="1"/>
    <col min="9391" max="9391" width="27.85546875" customWidth="1"/>
    <col min="9392" max="9392" width="3.7109375" customWidth="1"/>
    <col min="9393" max="9432" width="0" hidden="1" customWidth="1"/>
    <col min="9433" max="9433" width="10.28515625" customWidth="1"/>
    <col min="9435" max="9435" width="12.5703125" customWidth="1"/>
    <col min="9439" max="9439" width="10.7109375" customWidth="1"/>
    <col min="9646" max="9646" width="3.7109375" customWidth="1"/>
    <col min="9647" max="9647" width="27.85546875" customWidth="1"/>
    <col min="9648" max="9648" width="3.7109375" customWidth="1"/>
    <col min="9649" max="9688" width="0" hidden="1" customWidth="1"/>
    <col min="9689" max="9689" width="10.28515625" customWidth="1"/>
    <col min="9691" max="9691" width="12.5703125" customWidth="1"/>
    <col min="9695" max="9695" width="10.7109375" customWidth="1"/>
    <col min="9902" max="9902" width="3.7109375" customWidth="1"/>
    <col min="9903" max="9903" width="27.85546875" customWidth="1"/>
    <col min="9904" max="9904" width="3.7109375" customWidth="1"/>
    <col min="9905" max="9944" width="0" hidden="1" customWidth="1"/>
    <col min="9945" max="9945" width="10.28515625" customWidth="1"/>
    <col min="9947" max="9947" width="12.5703125" customWidth="1"/>
    <col min="9951" max="9951" width="10.7109375" customWidth="1"/>
    <col min="10158" max="10158" width="3.7109375" customWidth="1"/>
    <col min="10159" max="10159" width="27.85546875" customWidth="1"/>
    <col min="10160" max="10160" width="3.7109375" customWidth="1"/>
    <col min="10161" max="10200" width="0" hidden="1" customWidth="1"/>
    <col min="10201" max="10201" width="10.28515625" customWidth="1"/>
    <col min="10203" max="10203" width="12.5703125" customWidth="1"/>
    <col min="10207" max="10207" width="10.7109375" customWidth="1"/>
    <col min="10414" max="10414" width="3.7109375" customWidth="1"/>
    <col min="10415" max="10415" width="27.85546875" customWidth="1"/>
    <col min="10416" max="10416" width="3.7109375" customWidth="1"/>
    <col min="10417" max="10456" width="0" hidden="1" customWidth="1"/>
    <col min="10457" max="10457" width="10.28515625" customWidth="1"/>
    <col min="10459" max="10459" width="12.5703125" customWidth="1"/>
    <col min="10463" max="10463" width="10.7109375" customWidth="1"/>
    <col min="10670" max="10670" width="3.7109375" customWidth="1"/>
    <col min="10671" max="10671" width="27.85546875" customWidth="1"/>
    <col min="10672" max="10672" width="3.7109375" customWidth="1"/>
    <col min="10673" max="10712" width="0" hidden="1" customWidth="1"/>
    <col min="10713" max="10713" width="10.28515625" customWidth="1"/>
    <col min="10715" max="10715" width="12.5703125" customWidth="1"/>
    <col min="10719" max="10719" width="10.7109375" customWidth="1"/>
    <col min="10926" max="10926" width="3.7109375" customWidth="1"/>
    <col min="10927" max="10927" width="27.85546875" customWidth="1"/>
    <col min="10928" max="10928" width="3.7109375" customWidth="1"/>
    <col min="10929" max="10968" width="0" hidden="1" customWidth="1"/>
    <col min="10969" max="10969" width="10.28515625" customWidth="1"/>
    <col min="10971" max="10971" width="12.5703125" customWidth="1"/>
    <col min="10975" max="10975" width="10.7109375" customWidth="1"/>
    <col min="11182" max="11182" width="3.7109375" customWidth="1"/>
    <col min="11183" max="11183" width="27.85546875" customWidth="1"/>
    <col min="11184" max="11184" width="3.7109375" customWidth="1"/>
    <col min="11185" max="11224" width="0" hidden="1" customWidth="1"/>
    <col min="11225" max="11225" width="10.28515625" customWidth="1"/>
    <col min="11227" max="11227" width="12.5703125" customWidth="1"/>
    <col min="11231" max="11231" width="10.7109375" customWidth="1"/>
    <col min="11438" max="11438" width="3.7109375" customWidth="1"/>
    <col min="11439" max="11439" width="27.85546875" customWidth="1"/>
    <col min="11440" max="11440" width="3.7109375" customWidth="1"/>
    <col min="11441" max="11480" width="0" hidden="1" customWidth="1"/>
    <col min="11481" max="11481" width="10.28515625" customWidth="1"/>
    <col min="11483" max="11483" width="12.5703125" customWidth="1"/>
    <col min="11487" max="11487" width="10.7109375" customWidth="1"/>
    <col min="11694" max="11694" width="3.7109375" customWidth="1"/>
    <col min="11695" max="11695" width="27.85546875" customWidth="1"/>
    <col min="11696" max="11696" width="3.7109375" customWidth="1"/>
    <col min="11697" max="11736" width="0" hidden="1" customWidth="1"/>
    <col min="11737" max="11737" width="10.28515625" customWidth="1"/>
    <col min="11739" max="11739" width="12.5703125" customWidth="1"/>
    <col min="11743" max="11743" width="10.7109375" customWidth="1"/>
    <col min="11950" max="11950" width="3.7109375" customWidth="1"/>
    <col min="11951" max="11951" width="27.85546875" customWidth="1"/>
    <col min="11952" max="11952" width="3.7109375" customWidth="1"/>
    <col min="11953" max="11992" width="0" hidden="1" customWidth="1"/>
    <col min="11993" max="11993" width="10.28515625" customWidth="1"/>
    <col min="11995" max="11995" width="12.5703125" customWidth="1"/>
    <col min="11999" max="11999" width="10.7109375" customWidth="1"/>
    <col min="12206" max="12206" width="3.7109375" customWidth="1"/>
    <col min="12207" max="12207" width="27.85546875" customWidth="1"/>
    <col min="12208" max="12208" width="3.7109375" customWidth="1"/>
    <col min="12209" max="12248" width="0" hidden="1" customWidth="1"/>
    <col min="12249" max="12249" width="10.28515625" customWidth="1"/>
    <col min="12251" max="12251" width="12.5703125" customWidth="1"/>
    <col min="12255" max="12255" width="10.7109375" customWidth="1"/>
    <col min="12462" max="12462" width="3.7109375" customWidth="1"/>
    <col min="12463" max="12463" width="27.85546875" customWidth="1"/>
    <col min="12464" max="12464" width="3.7109375" customWidth="1"/>
    <col min="12465" max="12504" width="0" hidden="1" customWidth="1"/>
    <col min="12505" max="12505" width="10.28515625" customWidth="1"/>
    <col min="12507" max="12507" width="12.5703125" customWidth="1"/>
    <col min="12511" max="12511" width="10.7109375" customWidth="1"/>
    <col min="12718" max="12718" width="3.7109375" customWidth="1"/>
    <col min="12719" max="12719" width="27.85546875" customWidth="1"/>
    <col min="12720" max="12720" width="3.7109375" customWidth="1"/>
    <col min="12721" max="12760" width="0" hidden="1" customWidth="1"/>
    <col min="12761" max="12761" width="10.28515625" customWidth="1"/>
    <col min="12763" max="12763" width="12.5703125" customWidth="1"/>
    <col min="12767" max="12767" width="10.7109375" customWidth="1"/>
    <col min="12974" max="12974" width="3.7109375" customWidth="1"/>
    <col min="12975" max="12975" width="27.85546875" customWidth="1"/>
    <col min="12976" max="12976" width="3.7109375" customWidth="1"/>
    <col min="12977" max="13016" width="0" hidden="1" customWidth="1"/>
    <col min="13017" max="13017" width="10.28515625" customWidth="1"/>
    <col min="13019" max="13019" width="12.5703125" customWidth="1"/>
    <col min="13023" max="13023" width="10.7109375" customWidth="1"/>
    <col min="13230" max="13230" width="3.7109375" customWidth="1"/>
    <col min="13231" max="13231" width="27.85546875" customWidth="1"/>
    <col min="13232" max="13232" width="3.7109375" customWidth="1"/>
    <col min="13233" max="13272" width="0" hidden="1" customWidth="1"/>
    <col min="13273" max="13273" width="10.28515625" customWidth="1"/>
    <col min="13275" max="13275" width="12.5703125" customWidth="1"/>
    <col min="13279" max="13279" width="10.7109375" customWidth="1"/>
    <col min="13486" max="13486" width="3.7109375" customWidth="1"/>
    <col min="13487" max="13487" width="27.85546875" customWidth="1"/>
    <col min="13488" max="13488" width="3.7109375" customWidth="1"/>
    <col min="13489" max="13528" width="0" hidden="1" customWidth="1"/>
    <col min="13529" max="13529" width="10.28515625" customWidth="1"/>
    <col min="13531" max="13531" width="12.5703125" customWidth="1"/>
    <col min="13535" max="13535" width="10.7109375" customWidth="1"/>
    <col min="13742" max="13742" width="3.7109375" customWidth="1"/>
    <col min="13743" max="13743" width="27.85546875" customWidth="1"/>
    <col min="13744" max="13744" width="3.7109375" customWidth="1"/>
    <col min="13745" max="13784" width="0" hidden="1" customWidth="1"/>
    <col min="13785" max="13785" width="10.28515625" customWidth="1"/>
    <col min="13787" max="13787" width="12.5703125" customWidth="1"/>
    <col min="13791" max="13791" width="10.7109375" customWidth="1"/>
    <col min="13998" max="13998" width="3.7109375" customWidth="1"/>
    <col min="13999" max="13999" width="27.85546875" customWidth="1"/>
    <col min="14000" max="14000" width="3.7109375" customWidth="1"/>
    <col min="14001" max="14040" width="0" hidden="1" customWidth="1"/>
    <col min="14041" max="14041" width="10.28515625" customWidth="1"/>
    <col min="14043" max="14043" width="12.5703125" customWidth="1"/>
    <col min="14047" max="14047" width="10.7109375" customWidth="1"/>
    <col min="14254" max="14254" width="3.7109375" customWidth="1"/>
    <col min="14255" max="14255" width="27.85546875" customWidth="1"/>
    <col min="14256" max="14256" width="3.7109375" customWidth="1"/>
    <col min="14257" max="14296" width="0" hidden="1" customWidth="1"/>
    <col min="14297" max="14297" width="10.28515625" customWidth="1"/>
    <col min="14299" max="14299" width="12.5703125" customWidth="1"/>
    <col min="14303" max="14303" width="10.7109375" customWidth="1"/>
    <col min="14510" max="14510" width="3.7109375" customWidth="1"/>
    <col min="14511" max="14511" width="27.85546875" customWidth="1"/>
    <col min="14512" max="14512" width="3.7109375" customWidth="1"/>
    <col min="14513" max="14552" width="0" hidden="1" customWidth="1"/>
    <col min="14553" max="14553" width="10.28515625" customWidth="1"/>
    <col min="14555" max="14555" width="12.5703125" customWidth="1"/>
    <col min="14559" max="14559" width="10.7109375" customWidth="1"/>
    <col min="14766" max="14766" width="3.7109375" customWidth="1"/>
    <col min="14767" max="14767" width="27.85546875" customWidth="1"/>
    <col min="14768" max="14768" width="3.7109375" customWidth="1"/>
    <col min="14769" max="14808" width="0" hidden="1" customWidth="1"/>
    <col min="14809" max="14809" width="10.28515625" customWidth="1"/>
    <col min="14811" max="14811" width="12.5703125" customWidth="1"/>
    <col min="14815" max="14815" width="10.7109375" customWidth="1"/>
    <col min="15022" max="15022" width="3.7109375" customWidth="1"/>
    <col min="15023" max="15023" width="27.85546875" customWidth="1"/>
    <col min="15024" max="15024" width="3.7109375" customWidth="1"/>
    <col min="15025" max="15064" width="0" hidden="1" customWidth="1"/>
    <col min="15065" max="15065" width="10.28515625" customWidth="1"/>
    <col min="15067" max="15067" width="12.5703125" customWidth="1"/>
    <col min="15071" max="15071" width="10.7109375" customWidth="1"/>
    <col min="15278" max="15278" width="3.7109375" customWidth="1"/>
    <col min="15279" max="15279" width="27.85546875" customWidth="1"/>
    <col min="15280" max="15280" width="3.7109375" customWidth="1"/>
    <col min="15281" max="15320" width="0" hidden="1" customWidth="1"/>
    <col min="15321" max="15321" width="10.28515625" customWidth="1"/>
    <col min="15323" max="15323" width="12.5703125" customWidth="1"/>
    <col min="15327" max="15327" width="10.7109375" customWidth="1"/>
    <col min="15534" max="15534" width="3.7109375" customWidth="1"/>
    <col min="15535" max="15535" width="27.85546875" customWidth="1"/>
    <col min="15536" max="15536" width="3.7109375" customWidth="1"/>
    <col min="15537" max="15576" width="0" hidden="1" customWidth="1"/>
    <col min="15577" max="15577" width="10.28515625" customWidth="1"/>
    <col min="15579" max="15579" width="12.5703125" customWidth="1"/>
    <col min="15583" max="15583" width="10.7109375" customWidth="1"/>
    <col min="15790" max="15790" width="3.7109375" customWidth="1"/>
    <col min="15791" max="15791" width="27.85546875" customWidth="1"/>
    <col min="15792" max="15792" width="3.7109375" customWidth="1"/>
    <col min="15793" max="15832" width="0" hidden="1" customWidth="1"/>
    <col min="15833" max="15833" width="10.28515625" customWidth="1"/>
    <col min="15835" max="15835" width="12.5703125" customWidth="1"/>
    <col min="15839" max="15839" width="10.7109375" customWidth="1"/>
    <col min="16046" max="16046" width="3.7109375" customWidth="1"/>
    <col min="16047" max="16047" width="27.85546875" customWidth="1"/>
    <col min="16048" max="16048" width="3.7109375" customWidth="1"/>
    <col min="16049" max="16088" width="0" hidden="1" customWidth="1"/>
    <col min="16089" max="16089" width="10.28515625" customWidth="1"/>
    <col min="16091" max="16091" width="12.5703125" customWidth="1"/>
    <col min="16095" max="16095" width="10.7109375" customWidth="1"/>
  </cols>
  <sheetData>
    <row r="1" spans="1:5" x14ac:dyDescent="0.25">
      <c r="A1" s="138" t="s">
        <v>172</v>
      </c>
      <c r="B1" s="138"/>
      <c r="C1" s="138"/>
      <c r="D1" s="138"/>
    </row>
    <row r="2" spans="1:5" x14ac:dyDescent="0.25">
      <c r="A2" s="138"/>
      <c r="B2" s="138"/>
      <c r="C2" s="138"/>
      <c r="D2" s="138"/>
    </row>
    <row r="3" spans="1:5" x14ac:dyDescent="0.25">
      <c r="A3" s="138"/>
      <c r="B3" s="138"/>
      <c r="C3" s="138"/>
      <c r="D3" s="138"/>
    </row>
    <row r="4" spans="1:5" x14ac:dyDescent="0.25">
      <c r="A4" s="139"/>
      <c r="B4" s="139"/>
      <c r="C4" s="139"/>
      <c r="D4" s="139"/>
    </row>
    <row r="5" spans="1:5" x14ac:dyDescent="0.25">
      <c r="A5" s="139"/>
      <c r="B5" s="139"/>
      <c r="C5" s="139"/>
      <c r="D5" s="139"/>
    </row>
    <row r="6" spans="1:5" ht="15" customHeight="1" x14ac:dyDescent="0.25">
      <c r="A6" s="139"/>
      <c r="B6" s="139"/>
      <c r="C6" s="139"/>
      <c r="D6" s="139"/>
    </row>
    <row r="7" spans="1:5" ht="38.25" x14ac:dyDescent="0.25">
      <c r="A7" s="1" t="s">
        <v>1</v>
      </c>
      <c r="B7" s="2" t="s">
        <v>2</v>
      </c>
      <c r="C7" s="3" t="s">
        <v>3</v>
      </c>
      <c r="D7" s="57"/>
      <c r="E7" s="90"/>
    </row>
    <row r="8" spans="1:5" ht="15" customHeight="1" x14ac:dyDescent="0.25">
      <c r="A8" s="1"/>
      <c r="B8" s="2"/>
      <c r="C8" s="3"/>
      <c r="D8" s="126" t="s">
        <v>114</v>
      </c>
      <c r="E8" s="126" t="s">
        <v>169</v>
      </c>
    </row>
    <row r="9" spans="1:5" s="7" customFormat="1" x14ac:dyDescent="0.25">
      <c r="A9" s="4"/>
      <c r="B9" s="5" t="s">
        <v>7</v>
      </c>
      <c r="C9" s="6"/>
      <c r="D9" s="127"/>
      <c r="E9" s="127"/>
    </row>
    <row r="10" spans="1:5" s="12" customFormat="1" x14ac:dyDescent="0.25">
      <c r="A10" s="8"/>
      <c r="B10" s="9" t="s">
        <v>12</v>
      </c>
      <c r="C10" s="10"/>
      <c r="D10" s="53">
        <f>'Итого за 1 нед'!D10+'Итого за 2 Нед'!D10</f>
        <v>12</v>
      </c>
      <c r="E10" s="86">
        <f>'Итого за 1 нед'!E10+'Итого за 2 Нед'!E10</f>
        <v>12</v>
      </c>
    </row>
    <row r="11" spans="1:5" s="18" customFormat="1" ht="11.25" x14ac:dyDescent="0.2">
      <c r="A11" s="13"/>
      <c r="B11" s="14" t="s">
        <v>13</v>
      </c>
      <c r="C11" s="15"/>
      <c r="D11" s="17"/>
      <c r="E11" s="84"/>
    </row>
    <row r="12" spans="1:5" x14ac:dyDescent="0.25">
      <c r="A12" s="8"/>
      <c r="B12" s="19" t="s">
        <v>19</v>
      </c>
      <c r="C12" s="20"/>
      <c r="D12" s="24"/>
      <c r="E12" s="25"/>
    </row>
    <row r="13" spans="1:5" x14ac:dyDescent="0.25">
      <c r="A13" s="26">
        <v>1</v>
      </c>
      <c r="B13" s="27" t="s">
        <v>20</v>
      </c>
      <c r="C13" s="28" t="s">
        <v>21</v>
      </c>
      <c r="D13" s="31">
        <f>'Итого за 1 нед'!D13+'Итого за 2 Нед'!D13</f>
        <v>0</v>
      </c>
      <c r="E13" s="103">
        <f>'Итого за 1 нед'!E13+'Итого за 2 Нед'!E13</f>
        <v>0</v>
      </c>
    </row>
    <row r="14" spans="1:5" x14ac:dyDescent="0.25">
      <c r="A14" s="26">
        <v>2</v>
      </c>
      <c r="B14" s="32" t="s">
        <v>22</v>
      </c>
      <c r="C14" s="33" t="s">
        <v>21</v>
      </c>
      <c r="D14" s="31">
        <f>'Итого за 1 нед'!D14+'Итого за 2 Нед'!D14</f>
        <v>0.4</v>
      </c>
      <c r="E14" s="103">
        <f>'Итого за 1 нед'!E14+'Итого за 2 Нед'!E14</f>
        <v>0.41000000000000003</v>
      </c>
    </row>
    <row r="15" spans="1:5" x14ac:dyDescent="0.25">
      <c r="A15" s="26">
        <v>3</v>
      </c>
      <c r="B15" s="27" t="s">
        <v>23</v>
      </c>
      <c r="C15" s="28" t="s">
        <v>21</v>
      </c>
      <c r="D15" s="31">
        <f>'Итого за 1 нед'!D15+'Итого за 2 Нед'!D15</f>
        <v>0.24000000000000002</v>
      </c>
      <c r="E15" s="103">
        <f>'Итого за 1 нед'!E15+'Итого за 2 Нед'!E15</f>
        <v>0.24000000000000002</v>
      </c>
    </row>
    <row r="16" spans="1:5" x14ac:dyDescent="0.25">
      <c r="A16" s="26">
        <v>4</v>
      </c>
      <c r="B16" s="27" t="s">
        <v>24</v>
      </c>
      <c r="C16" s="28" t="s">
        <v>21</v>
      </c>
      <c r="D16" s="31">
        <f>'Итого за 1 нед'!D16+'Итого за 2 Нед'!D16</f>
        <v>3.1800000000000002E-2</v>
      </c>
      <c r="E16" s="103">
        <f>'Итого за 1 нед'!E16+'Итого за 2 Нед'!E16</f>
        <v>4.016666666666667E-2</v>
      </c>
    </row>
    <row r="17" spans="1:5" x14ac:dyDescent="0.25">
      <c r="A17" s="8"/>
      <c r="B17" s="19" t="s">
        <v>25</v>
      </c>
      <c r="C17" s="20"/>
      <c r="D17" s="31">
        <f>'Итого за 1 нед'!D17+'Итого за 2 Нед'!D17</f>
        <v>0</v>
      </c>
      <c r="E17" s="103">
        <f>'Итого за 1 нед'!E17+'Итого за 2 Нед'!E17</f>
        <v>0</v>
      </c>
    </row>
    <row r="18" spans="1:5" x14ac:dyDescent="0.25">
      <c r="A18" s="26">
        <v>5</v>
      </c>
      <c r="B18" s="32" t="s">
        <v>26</v>
      </c>
      <c r="C18" s="33" t="s">
        <v>21</v>
      </c>
      <c r="D18" s="31">
        <f>'Итого за 1 нед'!D18+'Итого за 2 Нед'!D18</f>
        <v>0.1246</v>
      </c>
      <c r="E18" s="103">
        <f>'Итого за 1 нед'!E18+'Итого за 2 Нед'!E18</f>
        <v>0.161</v>
      </c>
    </row>
    <row r="19" spans="1:5" x14ac:dyDescent="0.25">
      <c r="A19" s="26">
        <v>6</v>
      </c>
      <c r="B19" s="27" t="s">
        <v>27</v>
      </c>
      <c r="C19" s="28" t="s">
        <v>21</v>
      </c>
      <c r="D19" s="31">
        <f>'Итого за 1 нед'!D19+'Итого за 2 Нед'!D19</f>
        <v>0.18</v>
      </c>
      <c r="E19" s="103">
        <f>'Итого за 1 нед'!E19+'Итого за 2 Нед'!E19</f>
        <v>0.18</v>
      </c>
    </row>
    <row r="20" spans="1:5" x14ac:dyDescent="0.25">
      <c r="A20" s="26">
        <v>7</v>
      </c>
      <c r="B20" s="27" t="s">
        <v>28</v>
      </c>
      <c r="C20" s="28" t="s">
        <v>21</v>
      </c>
      <c r="D20" s="31">
        <f>'Итого за 1 нед'!D20+'Итого за 2 Нед'!D20</f>
        <v>0.20399999999999999</v>
      </c>
      <c r="E20" s="103">
        <f>'Итого за 1 нед'!E20+'Итого за 2 Нед'!E20</f>
        <v>0.20399999999999999</v>
      </c>
    </row>
    <row r="21" spans="1:5" x14ac:dyDescent="0.25">
      <c r="A21" s="26">
        <v>8</v>
      </c>
      <c r="B21" s="32" t="s">
        <v>29</v>
      </c>
      <c r="C21" s="33" t="s">
        <v>21</v>
      </c>
      <c r="D21" s="31">
        <f>'Итого за 1 нед'!D21+'Итого за 2 Нед'!D21</f>
        <v>0</v>
      </c>
      <c r="E21" s="103">
        <f>'Итого за 1 нед'!E21+'Итого за 2 Нед'!E21</f>
        <v>0</v>
      </c>
    </row>
    <row r="22" spans="1:5" x14ac:dyDescent="0.25">
      <c r="A22" s="26">
        <v>9</v>
      </c>
      <c r="B22" s="27" t="s">
        <v>30</v>
      </c>
      <c r="C22" s="28" t="s">
        <v>21</v>
      </c>
      <c r="D22" s="31">
        <f>'Итого за 1 нед'!D22+'Итого за 2 Нед'!D22</f>
        <v>0.53769999999999996</v>
      </c>
      <c r="E22" s="103">
        <f>'Итого за 1 нед'!E22+'Итого за 2 Нед'!E22</f>
        <v>0.56412499999999999</v>
      </c>
    </row>
    <row r="23" spans="1:5" x14ac:dyDescent="0.25">
      <c r="A23" s="26">
        <v>10</v>
      </c>
      <c r="B23" s="36" t="s">
        <v>31</v>
      </c>
      <c r="C23" s="37" t="s">
        <v>21</v>
      </c>
      <c r="D23" s="31">
        <f>'Итого за 1 нед'!D23+'Итого за 2 Нед'!D23</f>
        <v>0</v>
      </c>
      <c r="E23" s="103">
        <f>'Итого за 1 нед'!E23+'Итого за 2 Нед'!E23</f>
        <v>0</v>
      </c>
    </row>
    <row r="24" spans="1:5" ht="21" x14ac:dyDescent="0.25">
      <c r="A24" s="26">
        <v>11</v>
      </c>
      <c r="B24" s="54" t="s">
        <v>171</v>
      </c>
      <c r="C24" s="37" t="s">
        <v>105</v>
      </c>
      <c r="D24" s="31">
        <f>'Итого за 1 нед'!D24+'Итого за 2 Нед'!D24</f>
        <v>0</v>
      </c>
      <c r="E24" s="103">
        <f>'Итого за 1 нед'!E24+'Итого за 2 Нед'!E24</f>
        <v>0</v>
      </c>
    </row>
    <row r="25" spans="1:5" ht="21" x14ac:dyDescent="0.25">
      <c r="A25" s="26">
        <v>12</v>
      </c>
      <c r="B25" s="54" t="s">
        <v>159</v>
      </c>
      <c r="C25" s="37"/>
      <c r="D25" s="31">
        <f>'Итого за 1 нед'!D25+'Итого за 2 Нед'!D25</f>
        <v>0</v>
      </c>
      <c r="E25" s="103">
        <f>'Итого за 1 нед'!E25+'Итого за 2 Нед'!E25</f>
        <v>0</v>
      </c>
    </row>
    <row r="26" spans="1:5" x14ac:dyDescent="0.25">
      <c r="A26" s="26">
        <v>13</v>
      </c>
      <c r="B26" s="54" t="s">
        <v>161</v>
      </c>
      <c r="C26" s="37" t="s">
        <v>105</v>
      </c>
      <c r="D26" s="31">
        <f>'Итого за 1 нед'!D26+'Итого за 2 Нед'!D26</f>
        <v>0</v>
      </c>
      <c r="E26" s="103">
        <f>'Итого за 1 нед'!E26+'Итого за 2 Нед'!E26</f>
        <v>0</v>
      </c>
    </row>
    <row r="27" spans="1:5" ht="21" x14ac:dyDescent="0.25">
      <c r="A27" s="26">
        <v>14</v>
      </c>
      <c r="B27" s="54" t="s">
        <v>160</v>
      </c>
      <c r="C27" s="37"/>
      <c r="D27" s="31">
        <f>'Итого за 1 нед'!D27+'Итого за 2 Нед'!D27</f>
        <v>0</v>
      </c>
      <c r="E27" s="103">
        <f>'Итого за 1 нед'!E27+'Итого за 2 Нед'!E27</f>
        <v>0</v>
      </c>
    </row>
    <row r="28" spans="1:5" x14ac:dyDescent="0.25">
      <c r="A28" s="26">
        <v>15</v>
      </c>
      <c r="B28" s="54" t="s">
        <v>122</v>
      </c>
      <c r="C28" s="37" t="s">
        <v>21</v>
      </c>
      <c r="D28" s="31">
        <f>'Итого за 1 нед'!D28+'Итого за 2 Нед'!D28</f>
        <v>0</v>
      </c>
      <c r="E28" s="103">
        <f>'Итого за 1 нед'!E28+'Итого за 2 Нед'!E28</f>
        <v>0</v>
      </c>
    </row>
    <row r="29" spans="1:5" x14ac:dyDescent="0.25">
      <c r="A29" s="8"/>
      <c r="B29" s="19" t="s">
        <v>32</v>
      </c>
      <c r="C29" s="20"/>
      <c r="D29" s="31">
        <f>'Итого за 1 нед'!D29+'Итого за 2 Нед'!D29</f>
        <v>0</v>
      </c>
      <c r="E29" s="103">
        <f>'Итого за 1 нед'!E29+'Итого за 2 Нед'!E29</f>
        <v>0</v>
      </c>
    </row>
    <row r="30" spans="1:5" x14ac:dyDescent="0.25">
      <c r="A30" s="26">
        <v>16</v>
      </c>
      <c r="B30" s="32" t="s">
        <v>33</v>
      </c>
      <c r="C30" s="33" t="s">
        <v>21</v>
      </c>
      <c r="D30" s="31">
        <f>'Итого за 1 нед'!D30+'Итого за 2 Нед'!D30</f>
        <v>0</v>
      </c>
      <c r="E30" s="103">
        <f>'Итого за 1 нед'!E30+'Итого за 2 Нед'!E30</f>
        <v>0</v>
      </c>
    </row>
    <row r="31" spans="1:5" x14ac:dyDescent="0.25">
      <c r="A31" s="26">
        <v>17</v>
      </c>
      <c r="B31" s="32" t="s">
        <v>34</v>
      </c>
      <c r="C31" s="33" t="s">
        <v>21</v>
      </c>
      <c r="D31" s="31">
        <f>'Итого за 1 нед'!D31+'Итого за 2 Нед'!D31</f>
        <v>0.112</v>
      </c>
      <c r="E31" s="103">
        <f>'Итого за 1 нед'!E31+'Итого за 2 Нед'!E31</f>
        <v>0.14000000000000001</v>
      </c>
    </row>
    <row r="32" spans="1:5" x14ac:dyDescent="0.25">
      <c r="A32" s="26">
        <v>18</v>
      </c>
      <c r="B32" s="55" t="s">
        <v>162</v>
      </c>
      <c r="C32" s="56" t="s">
        <v>105</v>
      </c>
      <c r="D32" s="31">
        <f>'Итого за 1 нед'!D32+'Итого за 2 Нед'!D32</f>
        <v>0</v>
      </c>
      <c r="E32" s="103">
        <f>'Итого за 1 нед'!E32+'Итого за 2 Нед'!E32</f>
        <v>0</v>
      </c>
    </row>
    <row r="33" spans="1:5" x14ac:dyDescent="0.25">
      <c r="A33" s="26">
        <v>19</v>
      </c>
      <c r="B33" s="55" t="s">
        <v>163</v>
      </c>
      <c r="C33" s="56"/>
      <c r="D33" s="31">
        <f>'Итого за 1 нед'!D33+'Итого за 2 Нед'!D33</f>
        <v>0</v>
      </c>
      <c r="E33" s="103">
        <f>'Итого за 1 нед'!E33+'Итого за 2 Нед'!E33</f>
        <v>0</v>
      </c>
    </row>
    <row r="34" spans="1:5" x14ac:dyDescent="0.25">
      <c r="A34" s="8"/>
      <c r="B34" s="19" t="s">
        <v>35</v>
      </c>
      <c r="C34" s="20"/>
      <c r="D34" s="31">
        <f>'Итого за 1 нед'!D34+'Итого за 2 Нед'!D34</f>
        <v>0</v>
      </c>
      <c r="E34" s="103">
        <f>'Итого за 1 нед'!E34+'Итого за 2 Нед'!E34</f>
        <v>0</v>
      </c>
    </row>
    <row r="35" spans="1:5" x14ac:dyDescent="0.25">
      <c r="A35" s="26">
        <v>20</v>
      </c>
      <c r="B35" s="27" t="s">
        <v>36</v>
      </c>
      <c r="C35" s="28" t="s">
        <v>21</v>
      </c>
      <c r="D35" s="31">
        <f>'Итого за 1 нед'!D35+'Итого за 2 Нед'!D35</f>
        <v>0</v>
      </c>
      <c r="E35" s="103">
        <f>'Итого за 1 нед'!E35+'Итого за 2 Нед'!E35</f>
        <v>0</v>
      </c>
    </row>
    <row r="36" spans="1:5" x14ac:dyDescent="0.25">
      <c r="A36" s="26">
        <v>21</v>
      </c>
      <c r="B36" s="32" t="s">
        <v>37</v>
      </c>
      <c r="C36" s="33" t="s">
        <v>21</v>
      </c>
      <c r="D36" s="31">
        <f>'Итого за 1 нед'!D36+'Итого за 2 Нед'!D36</f>
        <v>0</v>
      </c>
      <c r="E36" s="103">
        <f>'Итого за 1 нед'!E36+'Итого за 2 Нед'!E36</f>
        <v>0</v>
      </c>
    </row>
    <row r="37" spans="1:5" x14ac:dyDescent="0.25">
      <c r="A37" s="26">
        <v>22</v>
      </c>
      <c r="B37" s="32" t="s">
        <v>38</v>
      </c>
      <c r="C37" s="33" t="s">
        <v>21</v>
      </c>
      <c r="D37" s="31">
        <f>'Итого за 1 нед'!D37+'Итого за 2 Нед'!D37</f>
        <v>0</v>
      </c>
      <c r="E37" s="103">
        <f>'Итого за 1 нед'!E37+'Итого за 2 Нед'!E37</f>
        <v>0</v>
      </c>
    </row>
    <row r="38" spans="1:5" x14ac:dyDescent="0.25">
      <c r="A38" s="26">
        <v>23</v>
      </c>
      <c r="B38" s="32" t="s">
        <v>39</v>
      </c>
      <c r="C38" s="33" t="s">
        <v>21</v>
      </c>
      <c r="D38" s="31">
        <f>'Итого за 1 нед'!D38+'Итого за 2 Нед'!D38</f>
        <v>0.14199999999999999</v>
      </c>
      <c r="E38" s="103">
        <f>'Итого за 1 нед'!E38+'Итого за 2 Нед'!E38</f>
        <v>8.5199999999999984E-2</v>
      </c>
    </row>
    <row r="39" spans="1:5" x14ac:dyDescent="0.25">
      <c r="A39" s="26">
        <v>24</v>
      </c>
      <c r="B39" s="27" t="s">
        <v>40</v>
      </c>
      <c r="C39" s="28" t="s">
        <v>21</v>
      </c>
      <c r="D39" s="31">
        <f>'Итого за 1 нед'!D39+'Итого за 2 Нед'!D39</f>
        <v>0</v>
      </c>
      <c r="E39" s="103">
        <f>'Итого за 1 нед'!E39+'Итого за 2 Нед'!E39</f>
        <v>0</v>
      </c>
    </row>
    <row r="40" spans="1:5" x14ac:dyDescent="0.25">
      <c r="A40" s="26">
        <v>25</v>
      </c>
      <c r="B40" s="27" t="s">
        <v>41</v>
      </c>
      <c r="C40" s="28" t="s">
        <v>21</v>
      </c>
      <c r="D40" s="31">
        <f>'Итого за 1 нед'!D40+'Итого за 2 Нед'!D40</f>
        <v>0.1575</v>
      </c>
      <c r="E40" s="103">
        <f>'Итого за 1 нед'!E40+'Итого за 2 Нед'!E40</f>
        <v>0.189</v>
      </c>
    </row>
    <row r="41" spans="1:5" x14ac:dyDescent="0.25">
      <c r="A41" s="26">
        <v>26</v>
      </c>
      <c r="B41" s="27" t="s">
        <v>42</v>
      </c>
      <c r="C41" s="28" t="s">
        <v>21</v>
      </c>
      <c r="D41" s="31">
        <f>'Итого за 1 нед'!D41+'Итого за 2 Нед'!D41</f>
        <v>0</v>
      </c>
      <c r="E41" s="103">
        <f>'Итого за 1 нед'!E41+'Итого за 2 Нед'!E41</f>
        <v>0</v>
      </c>
    </row>
    <row r="42" spans="1:5" x14ac:dyDescent="0.25">
      <c r="A42" s="26">
        <v>27</v>
      </c>
      <c r="B42" s="27" t="s">
        <v>43</v>
      </c>
      <c r="C42" s="28" t="s">
        <v>21</v>
      </c>
      <c r="D42" s="31">
        <f>'Итого за 1 нед'!D42+'Итого за 2 Нед'!D42</f>
        <v>0</v>
      </c>
      <c r="E42" s="103">
        <f>'Итого за 1 нед'!E42+'Итого за 2 Нед'!E42</f>
        <v>5.1999999999999998E-2</v>
      </c>
    </row>
    <row r="43" spans="1:5" x14ac:dyDescent="0.25">
      <c r="A43" s="26">
        <v>28</v>
      </c>
      <c r="B43" s="27" t="s">
        <v>44</v>
      </c>
      <c r="C43" s="28" t="s">
        <v>21</v>
      </c>
      <c r="D43" s="31">
        <f>'Итого за 1 нед'!D43+'Итого за 2 Нед'!D43</f>
        <v>0</v>
      </c>
      <c r="E43" s="103">
        <f>'Итого за 1 нед'!E43+'Итого за 2 Нед'!E43</f>
        <v>0</v>
      </c>
    </row>
    <row r="44" spans="1:5" x14ac:dyDescent="0.25">
      <c r="A44" s="26">
        <v>29</v>
      </c>
      <c r="B44" s="27" t="s">
        <v>45</v>
      </c>
      <c r="C44" s="28" t="s">
        <v>21</v>
      </c>
      <c r="D44" s="31">
        <f>'Итого за 1 нед'!D44+'Итого за 2 Нед'!D44</f>
        <v>0</v>
      </c>
      <c r="E44" s="103">
        <f>'Итого за 1 нед'!E44+'Итого за 2 Нед'!E44</f>
        <v>0</v>
      </c>
    </row>
    <row r="45" spans="1:5" x14ac:dyDescent="0.25">
      <c r="A45" s="26">
        <v>30</v>
      </c>
      <c r="B45" s="27" t="s">
        <v>46</v>
      </c>
      <c r="C45" s="28" t="s">
        <v>21</v>
      </c>
      <c r="D45" s="31">
        <f>'Итого за 1 нед'!D45+'Итого за 2 Нед'!D45</f>
        <v>0</v>
      </c>
      <c r="E45" s="103">
        <f>'Итого за 1 нед'!E45+'Итого за 2 Нед'!E45</f>
        <v>0</v>
      </c>
    </row>
    <row r="46" spans="1:5" x14ac:dyDescent="0.25">
      <c r="A46" s="26">
        <v>31</v>
      </c>
      <c r="B46" s="32" t="s">
        <v>47</v>
      </c>
      <c r="C46" s="33" t="s">
        <v>21</v>
      </c>
      <c r="D46" s="31">
        <f>'Итого за 1 нед'!D46+'Итого за 2 Нед'!D46</f>
        <v>0.15809999999999999</v>
      </c>
      <c r="E46" s="103">
        <f>'Итого за 1 нед'!E46+'Итого за 2 Нед'!E46</f>
        <v>0.18971999999999997</v>
      </c>
    </row>
    <row r="47" spans="1:5" x14ac:dyDescent="0.25">
      <c r="A47" s="26">
        <v>32</v>
      </c>
      <c r="B47" s="27" t="s">
        <v>48</v>
      </c>
      <c r="C47" s="28" t="s">
        <v>21</v>
      </c>
      <c r="D47" s="31">
        <f>'Итого за 1 нед'!D47+'Итого за 2 Нед'!D47</f>
        <v>3.7000000000000002E-3</v>
      </c>
      <c r="E47" s="103">
        <f>'Итого за 1 нед'!E47+'Итого за 2 Нед'!E47</f>
        <v>4.5000000000000005E-3</v>
      </c>
    </row>
    <row r="48" spans="1:5" x14ac:dyDescent="0.25">
      <c r="A48" s="26">
        <v>33</v>
      </c>
      <c r="B48" s="27" t="s">
        <v>49</v>
      </c>
      <c r="C48" s="28" t="s">
        <v>21</v>
      </c>
      <c r="D48" s="31">
        <f>'Итого за 1 нед'!D48+'Итого за 2 Нед'!D48</f>
        <v>0.21726999999999999</v>
      </c>
      <c r="E48" s="103">
        <f>'Итого за 1 нед'!E48+'Итого за 2 Нед'!E48</f>
        <v>0.23344999999999999</v>
      </c>
    </row>
    <row r="49" spans="1:5" x14ac:dyDescent="0.25">
      <c r="A49" s="26">
        <v>34</v>
      </c>
      <c r="B49" s="27" t="s">
        <v>50</v>
      </c>
      <c r="C49" s="28" t="s">
        <v>21</v>
      </c>
      <c r="D49" s="31">
        <f>'Итого за 1 нед'!D49+'Итого за 2 Нед'!D49</f>
        <v>4.4600000000000001E-2</v>
      </c>
      <c r="E49" s="103">
        <f>'Итого за 1 нед'!E49+'Итого за 2 Нед'!E49</f>
        <v>5.4183333333333333E-2</v>
      </c>
    </row>
    <row r="50" spans="1:5" x14ac:dyDescent="0.25">
      <c r="A50" s="26">
        <v>35</v>
      </c>
      <c r="B50" s="36" t="s">
        <v>51</v>
      </c>
      <c r="C50" s="37" t="s">
        <v>21</v>
      </c>
      <c r="D50" s="31">
        <f>'Итого за 1 нед'!D50+'Итого за 2 Нед'!D50</f>
        <v>0</v>
      </c>
      <c r="E50" s="103">
        <f>'Итого за 1 нед'!E50+'Итого за 2 Нед'!E50</f>
        <v>0</v>
      </c>
    </row>
    <row r="51" spans="1:5" x14ac:dyDescent="0.25">
      <c r="A51" s="8"/>
      <c r="B51" s="19" t="s">
        <v>52</v>
      </c>
      <c r="C51" s="20"/>
      <c r="D51" s="31">
        <f>'Итого за 1 нед'!D51+'Итого за 2 Нед'!D51</f>
        <v>0</v>
      </c>
      <c r="E51" s="103">
        <f>'Итого за 1 нед'!E51+'Итого за 2 Нед'!E51</f>
        <v>0</v>
      </c>
    </row>
    <row r="52" spans="1:5" x14ac:dyDescent="0.25">
      <c r="A52" s="26">
        <v>36</v>
      </c>
      <c r="B52" s="27" t="s">
        <v>53</v>
      </c>
      <c r="C52" s="28" t="s">
        <v>21</v>
      </c>
      <c r="D52" s="31">
        <f>'Итого за 1 нед'!D52+'Итого за 2 Нед'!D52</f>
        <v>6.5299999999999997E-2</v>
      </c>
      <c r="E52" s="103">
        <f>'Итого за 1 нед'!E52+'Итого за 2 Нед'!E52</f>
        <v>0.1079</v>
      </c>
    </row>
    <row r="53" spans="1:5" x14ac:dyDescent="0.25">
      <c r="A53" s="26">
        <v>37</v>
      </c>
      <c r="B53" s="27" t="s">
        <v>54</v>
      </c>
      <c r="C53" s="28" t="s">
        <v>21</v>
      </c>
      <c r="D53" s="31">
        <f>'Итого за 1 нед'!D53+'Итого за 2 Нед'!D53</f>
        <v>3.5000000000000003E-2</v>
      </c>
      <c r="E53" s="103">
        <f>'Итого за 1 нед'!E53+'Итого за 2 Нед'!E53</f>
        <v>4.0599999999999997E-2</v>
      </c>
    </row>
    <row r="54" spans="1:5" x14ac:dyDescent="0.25">
      <c r="A54" s="26">
        <v>38</v>
      </c>
      <c r="B54" s="27" t="s">
        <v>55</v>
      </c>
      <c r="C54" s="28" t="s">
        <v>21</v>
      </c>
      <c r="D54" s="31">
        <f>'Итого за 1 нед'!D54+'Итого за 2 Нед'!D54</f>
        <v>0</v>
      </c>
      <c r="E54" s="103">
        <f>'Итого за 1 нед'!E54+'Итого за 2 Нед'!E54</f>
        <v>0</v>
      </c>
    </row>
    <row r="55" spans="1:5" x14ac:dyDescent="0.25">
      <c r="A55" s="8"/>
      <c r="B55" s="19" t="s">
        <v>56</v>
      </c>
      <c r="C55" s="9"/>
      <c r="D55" s="31">
        <f>'Итого за 1 нед'!D55+'Итого за 2 Нед'!D55</f>
        <v>0</v>
      </c>
      <c r="E55" s="103">
        <f>'Итого за 1 нед'!E55+'Итого за 2 Нед'!E55</f>
        <v>0</v>
      </c>
    </row>
    <row r="56" spans="1:5" x14ac:dyDescent="0.25">
      <c r="A56" s="26">
        <v>39</v>
      </c>
      <c r="B56" s="27" t="s">
        <v>57</v>
      </c>
      <c r="C56" s="28" t="s">
        <v>58</v>
      </c>
      <c r="D56" s="31">
        <f>'Итого за 1 нед'!D56+'Итого за 2 Нед'!D56</f>
        <v>0.5474</v>
      </c>
      <c r="E56" s="103">
        <f>'Итого за 1 нед'!E56+'Итого за 2 Нед'!E56</f>
        <v>0.55688000000000004</v>
      </c>
    </row>
    <row r="57" spans="1:5" x14ac:dyDescent="0.25">
      <c r="A57" s="26">
        <v>40</v>
      </c>
      <c r="B57" s="27" t="s">
        <v>59</v>
      </c>
      <c r="C57" s="28" t="s">
        <v>21</v>
      </c>
      <c r="D57" s="31">
        <f>'Итого за 1 нед'!D57+'Итого за 2 Нед'!D57</f>
        <v>0</v>
      </c>
      <c r="E57" s="103">
        <f>'Итого за 1 нед'!E57+'Итого за 2 Нед'!E57</f>
        <v>0</v>
      </c>
    </row>
    <row r="58" spans="1:5" x14ac:dyDescent="0.25">
      <c r="A58" s="26">
        <v>41</v>
      </c>
      <c r="B58" s="27" t="s">
        <v>60</v>
      </c>
      <c r="C58" s="28" t="s">
        <v>21</v>
      </c>
      <c r="D58" s="31">
        <f>'Итого за 1 нед'!D58+'Итого за 2 Нед'!D58</f>
        <v>0</v>
      </c>
      <c r="E58" s="103">
        <f>'Итого за 1 нед'!E58+'Итого за 2 Нед'!E58</f>
        <v>0</v>
      </c>
    </row>
    <row r="59" spans="1:5" x14ac:dyDescent="0.25">
      <c r="A59" s="26">
        <v>42</v>
      </c>
      <c r="B59" s="27" t="s">
        <v>61</v>
      </c>
      <c r="C59" s="28" t="s">
        <v>21</v>
      </c>
      <c r="D59" s="31">
        <f>'Итого за 1 нед'!D59+'Итого за 2 Нед'!D59</f>
        <v>0</v>
      </c>
      <c r="E59" s="103">
        <f>'Итого за 1 нед'!E59+'Итого за 2 Нед'!E59</f>
        <v>0</v>
      </c>
    </row>
    <row r="60" spans="1:5" x14ac:dyDescent="0.25">
      <c r="A60" s="26">
        <v>43</v>
      </c>
      <c r="B60" s="27" t="s">
        <v>62</v>
      </c>
      <c r="C60" s="28" t="s">
        <v>21</v>
      </c>
      <c r="D60" s="31">
        <f>'Итого за 1 нед'!D60+'Итого за 2 Нед'!D60</f>
        <v>0</v>
      </c>
      <c r="E60" s="103">
        <f>'Итого за 1 нед'!E60+'Итого за 2 Нед'!E60</f>
        <v>0</v>
      </c>
    </row>
    <row r="61" spans="1:5" x14ac:dyDescent="0.25">
      <c r="A61" s="26">
        <v>44</v>
      </c>
      <c r="B61" s="27" t="s">
        <v>63</v>
      </c>
      <c r="C61" s="28" t="s">
        <v>21</v>
      </c>
      <c r="D61" s="31">
        <f>'Итого за 1 нед'!D61+'Итого за 2 Нед'!D61</f>
        <v>2.5000000000000001E-3</v>
      </c>
      <c r="E61" s="103">
        <f>'Итого за 1 нед'!E61+'Итого за 2 Нед'!E61</f>
        <v>2.5000000000000001E-3</v>
      </c>
    </row>
    <row r="62" spans="1:5" x14ac:dyDescent="0.25">
      <c r="A62" s="8"/>
      <c r="B62" s="19" t="s">
        <v>64</v>
      </c>
      <c r="C62" s="9"/>
      <c r="D62" s="31">
        <f>'Итого за 1 нед'!D62+'Итого за 2 Нед'!D62</f>
        <v>0</v>
      </c>
      <c r="E62" s="103">
        <f>'Итого за 1 нед'!E62+'Итого за 2 Нед'!E62</f>
        <v>0</v>
      </c>
    </row>
    <row r="63" spans="1:5" x14ac:dyDescent="0.25">
      <c r="A63" s="26">
        <v>45</v>
      </c>
      <c r="B63" s="32" t="s">
        <v>65</v>
      </c>
      <c r="C63" s="33" t="s">
        <v>21</v>
      </c>
      <c r="D63" s="31">
        <f>'Итого за 1 нед'!D63+'Итого за 2 Нед'!D63</f>
        <v>0</v>
      </c>
      <c r="E63" s="103">
        <f>'Итого за 1 нед'!E63+'Итого за 2 Нед'!E63</f>
        <v>9.1999999999999998E-2</v>
      </c>
    </row>
    <row r="64" spans="1:5" x14ac:dyDescent="0.25">
      <c r="A64" s="26">
        <v>46</v>
      </c>
      <c r="B64" s="32" t="s">
        <v>66</v>
      </c>
      <c r="C64" s="33" t="s">
        <v>21</v>
      </c>
      <c r="D64" s="31">
        <f>'Итого за 1 нед'!D64+'Итого за 2 Нед'!D64</f>
        <v>0</v>
      </c>
      <c r="E64" s="103">
        <f>'Итого за 1 нед'!E64+'Итого за 2 Нед'!E64</f>
        <v>0</v>
      </c>
    </row>
    <row r="65" spans="1:5" x14ac:dyDescent="0.25">
      <c r="A65" s="26">
        <v>47</v>
      </c>
      <c r="B65" s="32" t="s">
        <v>67</v>
      </c>
      <c r="C65" s="33" t="s">
        <v>21</v>
      </c>
      <c r="D65" s="31">
        <f>'Итого за 1 нед'!D65+'Итого за 2 Нед'!D65</f>
        <v>0</v>
      </c>
      <c r="E65" s="103">
        <f>'Итого за 1 нед'!E65+'Итого за 2 Нед'!E65</f>
        <v>0</v>
      </c>
    </row>
    <row r="66" spans="1:5" x14ac:dyDescent="0.25">
      <c r="A66" s="26">
        <v>48</v>
      </c>
      <c r="B66" s="27" t="s">
        <v>68</v>
      </c>
      <c r="C66" s="28" t="s">
        <v>21</v>
      </c>
      <c r="D66" s="31">
        <f>'Итого за 1 нед'!D66+'Итого за 2 Нед'!D66</f>
        <v>0</v>
      </c>
      <c r="E66" s="103">
        <f>'Итого за 1 нед'!E66+'Итого за 2 Нед'!E66</f>
        <v>1.8800000000000001E-2</v>
      </c>
    </row>
    <row r="67" spans="1:5" x14ac:dyDescent="0.25">
      <c r="A67" s="26">
        <v>49</v>
      </c>
      <c r="B67" s="27" t="s">
        <v>69</v>
      </c>
      <c r="C67" s="28" t="s">
        <v>21</v>
      </c>
      <c r="D67" s="31">
        <f>'Итого за 1 нед'!D67+'Итого за 2 Нед'!D67</f>
        <v>0</v>
      </c>
      <c r="E67" s="103">
        <f>'Итого за 1 нед'!E67+'Итого за 2 Нед'!E67</f>
        <v>0</v>
      </c>
    </row>
    <row r="68" spans="1:5" x14ac:dyDescent="0.25">
      <c r="A68" s="26">
        <v>50</v>
      </c>
      <c r="B68" s="27" t="s">
        <v>70</v>
      </c>
      <c r="C68" s="28" t="s">
        <v>21</v>
      </c>
      <c r="D68" s="31">
        <f>'Итого за 1 нед'!D68+'Итого за 2 Нед'!D68</f>
        <v>1.15E-2</v>
      </c>
      <c r="E68" s="103">
        <f>'Итого за 1 нед'!E68+'Итого за 2 Нед'!E68</f>
        <v>1.4433333333333334E-2</v>
      </c>
    </row>
    <row r="69" spans="1:5" x14ac:dyDescent="0.25">
      <c r="A69" s="26"/>
      <c r="B69" s="38" t="s">
        <v>71</v>
      </c>
      <c r="C69" s="9"/>
      <c r="D69" s="31">
        <f>'Итого за 1 нед'!D69+'Итого за 2 Нед'!D69</f>
        <v>0</v>
      </c>
      <c r="E69" s="103">
        <f>'Итого за 1 нед'!E69+'Итого за 2 Нед'!E69</f>
        <v>0</v>
      </c>
    </row>
    <row r="70" spans="1:5" x14ac:dyDescent="0.25">
      <c r="A70" s="26">
        <v>51</v>
      </c>
      <c r="B70" s="27" t="s">
        <v>72</v>
      </c>
      <c r="C70" s="28" t="s">
        <v>21</v>
      </c>
      <c r="D70" s="31">
        <f>'Итого за 1 нед'!D70+'Итого за 2 Нед'!D70</f>
        <v>7.0000000000000001E-3</v>
      </c>
      <c r="E70" s="103">
        <f>'Итого за 1 нед'!E70+'Итого за 2 Нед'!E70</f>
        <v>7.0000000000000001E-3</v>
      </c>
    </row>
    <row r="71" spans="1:5" x14ac:dyDescent="0.25">
      <c r="A71" s="26">
        <v>52</v>
      </c>
      <c r="B71" s="27" t="s">
        <v>73</v>
      </c>
      <c r="C71" s="28" t="s">
        <v>21</v>
      </c>
      <c r="D71" s="31">
        <f>'Итого за 1 нед'!D71+'Итого за 2 Нед'!D71</f>
        <v>0</v>
      </c>
      <c r="E71" s="103">
        <f>'Итого за 1 нед'!E71+'Итого за 2 Нед'!E71</f>
        <v>0</v>
      </c>
    </row>
    <row r="72" spans="1:5" x14ac:dyDescent="0.25">
      <c r="A72" s="26">
        <v>53</v>
      </c>
      <c r="B72" s="27" t="s">
        <v>74</v>
      </c>
      <c r="C72" s="28" t="s">
        <v>21</v>
      </c>
      <c r="D72" s="31">
        <f>'Итого за 1 нед'!D72+'Итого за 2 Нед'!D72</f>
        <v>1.2E-2</v>
      </c>
      <c r="E72" s="103">
        <f>'Итого за 1 нед'!E72+'Итого за 2 Нед'!E72</f>
        <v>1.2E-2</v>
      </c>
    </row>
    <row r="73" spans="1:5" x14ac:dyDescent="0.25">
      <c r="A73" s="26">
        <v>54</v>
      </c>
      <c r="B73" s="27" t="s">
        <v>75</v>
      </c>
      <c r="C73" s="28" t="s">
        <v>21</v>
      </c>
      <c r="D73" s="31">
        <f>'Итого за 1 нед'!D73+'Итого за 2 Нед'!D73</f>
        <v>0</v>
      </c>
      <c r="E73" s="103">
        <f>'Итого за 1 нед'!E73+'Итого за 2 Нед'!E73</f>
        <v>0</v>
      </c>
    </row>
    <row r="74" spans="1:5" x14ac:dyDescent="0.25">
      <c r="A74" s="26">
        <v>55</v>
      </c>
      <c r="B74" s="27" t="s">
        <v>76</v>
      </c>
      <c r="C74" s="28" t="s">
        <v>21</v>
      </c>
      <c r="D74" s="31">
        <f>'Итого за 1 нед'!D74+'Итого за 2 Нед'!D74</f>
        <v>0.01</v>
      </c>
      <c r="E74" s="103">
        <f>'Итого за 1 нед'!E74+'Итого за 2 Нед'!E74</f>
        <v>0.01</v>
      </c>
    </row>
    <row r="75" spans="1:5" x14ac:dyDescent="0.25">
      <c r="A75" s="26"/>
      <c r="B75" s="39" t="s">
        <v>77</v>
      </c>
      <c r="C75" s="9"/>
      <c r="D75" s="31">
        <f>'Итого за 1 нед'!D75+'Итого за 2 Нед'!D75</f>
        <v>0</v>
      </c>
      <c r="E75" s="103">
        <f>'Итого за 1 нед'!E75+'Итого за 2 Нед'!E75</f>
        <v>0</v>
      </c>
    </row>
    <row r="76" spans="1:5" x14ac:dyDescent="0.25">
      <c r="A76" s="26">
        <v>56</v>
      </c>
      <c r="B76" s="27" t="s">
        <v>9</v>
      </c>
      <c r="C76" s="28" t="s">
        <v>21</v>
      </c>
      <c r="D76" s="31">
        <f>'Итого за 1 нед'!D76+'Итого за 2 Нед'!D76</f>
        <v>0.15</v>
      </c>
      <c r="E76" s="103">
        <f>'Итого за 1 нед'!E76+'Итого за 2 Нед'!E76</f>
        <v>0</v>
      </c>
    </row>
    <row r="77" spans="1:5" x14ac:dyDescent="0.25">
      <c r="A77" s="26">
        <v>57</v>
      </c>
      <c r="B77" s="32" t="s">
        <v>78</v>
      </c>
      <c r="C77" s="33" t="s">
        <v>21</v>
      </c>
      <c r="D77" s="31">
        <f>'Итого за 1 нед'!D77+'Итого за 2 Нед'!D77</f>
        <v>0</v>
      </c>
      <c r="E77" s="103">
        <f>'Итого за 1 нед'!E77+'Итого за 2 Нед'!E77</f>
        <v>0</v>
      </c>
    </row>
    <row r="78" spans="1:5" x14ac:dyDescent="0.25">
      <c r="A78" s="26">
        <v>58</v>
      </c>
      <c r="B78" s="32" t="s">
        <v>154</v>
      </c>
      <c r="C78" s="33" t="s">
        <v>21</v>
      </c>
      <c r="D78" s="31">
        <f>'Итого за 1 нед'!D78+'Итого за 2 Нед'!D78</f>
        <v>0</v>
      </c>
      <c r="E78" s="103">
        <f>'Итого за 1 нед'!E78+'Итого за 2 Нед'!E78</f>
        <v>0</v>
      </c>
    </row>
    <row r="79" spans="1:5" x14ac:dyDescent="0.25">
      <c r="A79" s="26">
        <v>59</v>
      </c>
      <c r="B79" s="32" t="s">
        <v>79</v>
      </c>
      <c r="C79" s="33" t="s">
        <v>21</v>
      </c>
      <c r="D79" s="31">
        <f>'Итого за 1 нед'!D79+'Итого за 2 Нед'!D79</f>
        <v>0.1</v>
      </c>
      <c r="E79" s="103">
        <f>'Итого за 1 нед'!E79+'Итого за 2 Нед'!E79</f>
        <v>0</v>
      </c>
    </row>
    <row r="80" spans="1:5" x14ac:dyDescent="0.25">
      <c r="A80" s="26">
        <v>60</v>
      </c>
      <c r="B80" s="27" t="s">
        <v>80</v>
      </c>
      <c r="C80" s="28" t="s">
        <v>21</v>
      </c>
      <c r="D80" s="31">
        <f>'Итого за 1 нед'!D80+'Итого за 2 Нед'!D80</f>
        <v>2.4E-2</v>
      </c>
      <c r="E80" s="103">
        <f>'Итого за 1 нед'!E80+'Итого за 2 Нед'!E80</f>
        <v>2.4E-2</v>
      </c>
    </row>
    <row r="81" spans="1:5" x14ac:dyDescent="0.25">
      <c r="A81" s="26">
        <v>61</v>
      </c>
      <c r="B81" s="27" t="s">
        <v>81</v>
      </c>
      <c r="C81" s="28" t="s">
        <v>21</v>
      </c>
      <c r="D81" s="31">
        <f>'Итого за 1 нед'!D81+'Итого за 2 Нед'!D81</f>
        <v>0.21000000000000002</v>
      </c>
      <c r="E81" s="103">
        <f>'Итого за 1 нед'!E81+'Итого за 2 Нед'!E81</f>
        <v>3.4200000000000001E-2</v>
      </c>
    </row>
    <row r="82" spans="1:5" x14ac:dyDescent="0.25">
      <c r="A82" s="26">
        <v>62</v>
      </c>
      <c r="B82" s="36" t="s">
        <v>82</v>
      </c>
      <c r="C82" s="37" t="s">
        <v>21</v>
      </c>
      <c r="D82" s="31">
        <f>'Итого за 1 нед'!D82+'Итого за 2 Нед'!D82</f>
        <v>0</v>
      </c>
      <c r="E82" s="103">
        <f>'Итого за 1 нед'!E82+'Итого за 2 Нед'!E82</f>
        <v>0</v>
      </c>
    </row>
    <row r="83" spans="1:5" x14ac:dyDescent="0.25">
      <c r="A83" s="26"/>
      <c r="B83" s="39" t="s">
        <v>83</v>
      </c>
      <c r="C83" s="9"/>
      <c r="D83" s="31">
        <f>'Итого за 1 нед'!D83+'Итого за 2 Нед'!D83</f>
        <v>0</v>
      </c>
      <c r="E83" s="103">
        <f>'Итого за 1 нед'!E83+'Итого за 2 Нед'!E83</f>
        <v>0</v>
      </c>
    </row>
    <row r="84" spans="1:5" x14ac:dyDescent="0.25">
      <c r="A84" s="26">
        <v>63</v>
      </c>
      <c r="B84" s="32" t="s">
        <v>84</v>
      </c>
      <c r="C84" s="33" t="s">
        <v>21</v>
      </c>
      <c r="D84" s="31">
        <f>'Итого за 1 нед'!D84+'Итого за 2 Нед'!D84</f>
        <v>0</v>
      </c>
      <c r="E84" s="103">
        <f>'Итого за 1 нед'!E84+'Итого за 2 Нед'!E84</f>
        <v>0</v>
      </c>
    </row>
    <row r="85" spans="1:5" x14ac:dyDescent="0.25">
      <c r="A85" s="26">
        <v>64</v>
      </c>
      <c r="B85" s="32" t="s">
        <v>85</v>
      </c>
      <c r="C85" s="33" t="s">
        <v>21</v>
      </c>
      <c r="D85" s="31">
        <f>'Итого за 1 нед'!D85+'Итого за 2 Нед'!D85</f>
        <v>0</v>
      </c>
      <c r="E85" s="103">
        <f>'Итого за 1 нед'!E85+'Итого за 2 Нед'!E85</f>
        <v>0</v>
      </c>
    </row>
    <row r="86" spans="1:5" x14ac:dyDescent="0.25">
      <c r="A86" s="26">
        <v>65</v>
      </c>
      <c r="B86" s="32" t="s">
        <v>86</v>
      </c>
      <c r="C86" s="33" t="s">
        <v>21</v>
      </c>
      <c r="D86" s="31">
        <f>'Итого за 1 нед'!D86+'Итого за 2 Нед'!D86</f>
        <v>0</v>
      </c>
      <c r="E86" s="103">
        <f>'Итого за 1 нед'!E86+'Итого за 2 Нед'!E86</f>
        <v>0</v>
      </c>
    </row>
    <row r="87" spans="1:5" x14ac:dyDescent="0.25">
      <c r="A87" s="26">
        <v>66</v>
      </c>
      <c r="B87" s="27" t="s">
        <v>87</v>
      </c>
      <c r="C87" s="28" t="s">
        <v>21</v>
      </c>
      <c r="D87" s="31">
        <f>'Итого за 1 нед'!D87+'Итого за 2 Нед'!D87</f>
        <v>0</v>
      </c>
      <c r="E87" s="103">
        <f>'Итого за 1 нед'!E87+'Итого за 2 Нед'!E87</f>
        <v>0</v>
      </c>
    </row>
    <row r="88" spans="1:5" x14ac:dyDescent="0.25">
      <c r="A88" s="26">
        <v>67</v>
      </c>
      <c r="B88" s="27" t="s">
        <v>88</v>
      </c>
      <c r="C88" s="28" t="s">
        <v>21</v>
      </c>
      <c r="D88" s="31">
        <f>'Итого за 1 нед'!D88+'Итого за 2 Нед'!D88</f>
        <v>0</v>
      </c>
      <c r="E88" s="103">
        <f>'Итого за 1 нед'!E88+'Итого за 2 Нед'!E88</f>
        <v>0</v>
      </c>
    </row>
    <row r="89" spans="1:5" x14ac:dyDescent="0.25">
      <c r="A89" s="26">
        <v>68</v>
      </c>
      <c r="B89" s="36" t="s">
        <v>89</v>
      </c>
      <c r="C89" s="37" t="s">
        <v>21</v>
      </c>
      <c r="D89" s="31">
        <f>'Итого за 1 нед'!D89+'Итого за 2 Нед'!D89</f>
        <v>0</v>
      </c>
      <c r="E89" s="103">
        <f>'Итого за 1 нед'!E89+'Итого за 2 Нед'!E89</f>
        <v>0</v>
      </c>
    </row>
    <row r="90" spans="1:5" x14ac:dyDescent="0.25">
      <c r="A90" s="26"/>
      <c r="B90" s="39" t="s">
        <v>90</v>
      </c>
      <c r="C90" s="9"/>
      <c r="D90" s="31">
        <f>'Итого за 1 нед'!D90+'Итого за 2 Нед'!D90</f>
        <v>0</v>
      </c>
      <c r="E90" s="103">
        <f>'Итого за 1 нед'!E90+'Итого за 2 Нед'!E90</f>
        <v>0</v>
      </c>
    </row>
    <row r="91" spans="1:5" x14ac:dyDescent="0.25">
      <c r="A91" s="26">
        <v>69</v>
      </c>
      <c r="B91" s="32" t="s">
        <v>91</v>
      </c>
      <c r="C91" s="33" t="s">
        <v>21</v>
      </c>
      <c r="D91" s="31">
        <f>'Итого за 1 нед'!D91+'Итого за 2 Нед'!D91</f>
        <v>0</v>
      </c>
      <c r="E91" s="103">
        <f>'Итого за 1 нед'!E91+'Итого за 2 Нед'!E91</f>
        <v>0</v>
      </c>
    </row>
    <row r="92" spans="1:5" x14ac:dyDescent="0.25">
      <c r="A92" s="26">
        <v>70</v>
      </c>
      <c r="B92" s="32" t="s">
        <v>92</v>
      </c>
      <c r="C92" s="33" t="s">
        <v>21</v>
      </c>
      <c r="D92" s="31">
        <f>'Итого за 1 нед'!D92+'Итого за 2 Нед'!D92</f>
        <v>0</v>
      </c>
      <c r="E92" s="103">
        <f>'Итого за 1 нед'!E92+'Итого за 2 Нед'!E92</f>
        <v>0</v>
      </c>
    </row>
    <row r="93" spans="1:5" x14ac:dyDescent="0.25">
      <c r="A93" s="26">
        <v>71</v>
      </c>
      <c r="B93" s="27" t="s">
        <v>93</v>
      </c>
      <c r="C93" s="28" t="s">
        <v>21</v>
      </c>
      <c r="D93" s="31">
        <f>'Итого за 1 нед'!D93+'Итого за 2 Нед'!D93</f>
        <v>0.1351</v>
      </c>
      <c r="E93" s="103">
        <f>'Итого за 1 нед'!E93+'Итого за 2 Нед'!E93</f>
        <v>0.33016666666666666</v>
      </c>
    </row>
    <row r="94" spans="1:5" x14ac:dyDescent="0.25">
      <c r="A94" s="26">
        <v>72</v>
      </c>
      <c r="B94" s="27" t="s">
        <v>177</v>
      </c>
      <c r="C94" s="28" t="s">
        <v>21</v>
      </c>
      <c r="D94" s="31">
        <f>'Итого за 1 нед'!D94+'Итого за 2 Нед'!D94</f>
        <v>0</v>
      </c>
      <c r="E94" s="103">
        <f>'Итого за 1 нед'!E94+'Итого за 2 Нед'!E94</f>
        <v>1.0999999999999999E-2</v>
      </c>
    </row>
    <row r="95" spans="1:5" x14ac:dyDescent="0.25">
      <c r="A95" s="26">
        <v>73</v>
      </c>
      <c r="B95" s="27" t="s">
        <v>94</v>
      </c>
      <c r="C95" s="28" t="s">
        <v>21</v>
      </c>
      <c r="D95" s="31">
        <f>'Итого за 1 нед'!D95+'Итого за 2 Нед'!D95</f>
        <v>0.73199999999999998</v>
      </c>
      <c r="E95" s="103">
        <f>'Итого за 1 нед'!E95+'Итого за 2 Нед'!E95</f>
        <v>0.93730000000000002</v>
      </c>
    </row>
    <row r="96" spans="1:5" x14ac:dyDescent="0.25">
      <c r="A96" s="26">
        <v>74</v>
      </c>
      <c r="B96" s="27" t="s">
        <v>95</v>
      </c>
      <c r="C96" s="28" t="s">
        <v>21</v>
      </c>
      <c r="D96" s="31">
        <f>'Итого за 1 нед'!D96+'Итого за 2 Нед'!D96</f>
        <v>0.10865999999999999</v>
      </c>
      <c r="E96" s="103">
        <f>'Итого за 1 нед'!E96+'Итого за 2 Нед'!E96</f>
        <v>0.16171000000000002</v>
      </c>
    </row>
    <row r="97" spans="1:5" x14ac:dyDescent="0.25">
      <c r="A97" s="26">
        <v>75</v>
      </c>
      <c r="B97" s="27" t="s">
        <v>96</v>
      </c>
      <c r="C97" s="28" t="s">
        <v>21</v>
      </c>
      <c r="D97" s="31">
        <f>'Итого за 1 нед'!D97+'Итого за 2 Нед'!D97</f>
        <v>0.23687999999999998</v>
      </c>
      <c r="E97" s="103">
        <f>'Итого за 1 нед'!E97+'Итого за 2 Нед'!E97</f>
        <v>0.47152999999999995</v>
      </c>
    </row>
    <row r="98" spans="1:5" x14ac:dyDescent="0.25">
      <c r="A98" s="26">
        <v>76</v>
      </c>
      <c r="B98" s="27" t="s">
        <v>97</v>
      </c>
      <c r="C98" s="28" t="s">
        <v>21</v>
      </c>
      <c r="D98" s="31">
        <f>'Итого за 1 нед'!D98+'Итого за 2 Нед'!D98</f>
        <v>0.23880000000000001</v>
      </c>
      <c r="E98" s="103">
        <f>'Итого за 1 нед'!E98+'Итого за 2 Нед'!E98</f>
        <v>5.6099999999999997E-2</v>
      </c>
    </row>
    <row r="99" spans="1:5" x14ac:dyDescent="0.25">
      <c r="A99" s="26">
        <v>77</v>
      </c>
      <c r="B99" s="27" t="s">
        <v>98</v>
      </c>
      <c r="C99" s="28" t="s">
        <v>21</v>
      </c>
      <c r="D99" s="31">
        <f>'Итого за 1 нед'!D99+'Итого за 2 Нед'!D99</f>
        <v>7.2999999999999995E-2</v>
      </c>
      <c r="E99" s="103">
        <f>'Итого за 1 нед'!E99+'Итого за 2 Нед'!E99</f>
        <v>0.23286666666666667</v>
      </c>
    </row>
    <row r="100" spans="1:5" x14ac:dyDescent="0.25">
      <c r="A100" s="26">
        <v>78</v>
      </c>
      <c r="B100" s="40" t="s">
        <v>99</v>
      </c>
      <c r="C100" s="41" t="s">
        <v>21</v>
      </c>
      <c r="D100" s="31">
        <f>'Итого за 1 нед'!D100+'Итого за 2 Нед'!D100</f>
        <v>0.18359999999999999</v>
      </c>
      <c r="E100" s="103">
        <f>'Итого за 1 нед'!E100+'Итого за 2 Нед'!E100</f>
        <v>2.5499999999999998E-2</v>
      </c>
    </row>
    <row r="101" spans="1:5" x14ac:dyDescent="0.25">
      <c r="A101" s="26">
        <v>79</v>
      </c>
      <c r="B101" s="40" t="s">
        <v>100</v>
      </c>
      <c r="C101" s="41" t="s">
        <v>21</v>
      </c>
      <c r="D101" s="31">
        <f>'Итого за 1 нед'!D101+'Итого за 2 Нед'!D101</f>
        <v>0</v>
      </c>
      <c r="E101" s="103">
        <f>'Итого за 1 нед'!E101+'Итого за 2 Нед'!E101</f>
        <v>0</v>
      </c>
    </row>
    <row r="102" spans="1:5" x14ac:dyDescent="0.25">
      <c r="A102" s="26">
        <v>80</v>
      </c>
      <c r="B102" s="40" t="s">
        <v>101</v>
      </c>
      <c r="C102" s="41" t="s">
        <v>21</v>
      </c>
      <c r="D102" s="31">
        <f>'Итого за 1 нед'!D102+'Итого за 2 Нед'!D102</f>
        <v>0</v>
      </c>
      <c r="E102" s="103">
        <f>'Итого за 1 нед'!E102+'Итого за 2 Нед'!E102</f>
        <v>0</v>
      </c>
    </row>
    <row r="103" spans="1:5" x14ac:dyDescent="0.25">
      <c r="A103" s="42"/>
      <c r="B103" s="43" t="s">
        <v>102</v>
      </c>
      <c r="C103" s="41"/>
      <c r="D103" s="31">
        <f>'Итого за 1 нед'!D103+'Итого за 2 Нед'!D103</f>
        <v>0</v>
      </c>
      <c r="E103" s="103">
        <f>'Итого за 1 нед'!E103+'Итого за 2 Нед'!E103</f>
        <v>0</v>
      </c>
    </row>
    <row r="104" spans="1:5" x14ac:dyDescent="0.25">
      <c r="A104" s="26">
        <v>81</v>
      </c>
      <c r="B104" s="27" t="s">
        <v>103</v>
      </c>
      <c r="C104" s="28" t="s">
        <v>21</v>
      </c>
      <c r="D104" s="31">
        <f>'Итого за 1 нед'!D104+'Итого за 2 Нед'!D104</f>
        <v>0</v>
      </c>
      <c r="E104" s="103">
        <f>'Итого за 1 нед'!E104+'Итого за 2 Нед'!E104</f>
        <v>0</v>
      </c>
    </row>
    <row r="105" spans="1:5" x14ac:dyDescent="0.25">
      <c r="A105" s="44">
        <v>82</v>
      </c>
      <c r="B105" s="45" t="s">
        <v>11</v>
      </c>
      <c r="C105" s="46" t="s">
        <v>21</v>
      </c>
      <c r="D105" s="31">
        <f>'Итого за 1 нед'!D105+'Итого за 2 Нед'!D105</f>
        <v>0</v>
      </c>
      <c r="E105" s="103">
        <f>'Итого за 1 нед'!E105+'Итого за 2 Нед'!E105</f>
        <v>0</v>
      </c>
    </row>
    <row r="106" spans="1:5" x14ac:dyDescent="0.25">
      <c r="A106" s="26">
        <v>83</v>
      </c>
      <c r="B106" s="32" t="s">
        <v>104</v>
      </c>
      <c r="C106" s="47" t="s">
        <v>21</v>
      </c>
      <c r="D106" s="31">
        <f>'Итого за 1 нед'!D106+'Итого за 2 Нед'!D106</f>
        <v>0</v>
      </c>
      <c r="E106" s="103">
        <f>'Итого за 1 нед'!E106+'Итого за 2 Нед'!E106</f>
        <v>0</v>
      </c>
    </row>
    <row r="107" spans="1:5" x14ac:dyDescent="0.25">
      <c r="A107" s="44">
        <v>84</v>
      </c>
      <c r="B107" s="32" t="s">
        <v>8</v>
      </c>
      <c r="C107" s="47" t="s">
        <v>105</v>
      </c>
      <c r="D107" s="31">
        <f>'Итого за 1 нед'!D107+'Итого за 2 Нед'!D107</f>
        <v>0</v>
      </c>
      <c r="E107" s="103">
        <f>'Итого за 1 нед'!E107+'Итого за 2 Нед'!E107</f>
        <v>0</v>
      </c>
    </row>
    <row r="108" spans="1:5" x14ac:dyDescent="0.25">
      <c r="A108" s="42"/>
      <c r="B108" s="43" t="s">
        <v>106</v>
      </c>
      <c r="C108" s="41"/>
      <c r="D108" s="31">
        <f>'Итого за 1 нед'!D108+'Итого за 2 Нед'!D108</f>
        <v>0</v>
      </c>
      <c r="E108" s="103">
        <f>'Итого за 1 нед'!E108+'Итого за 2 Нед'!E108</f>
        <v>0</v>
      </c>
    </row>
    <row r="109" spans="1:5" x14ac:dyDescent="0.25">
      <c r="A109" s="26">
        <v>85</v>
      </c>
      <c r="B109" s="32" t="s">
        <v>10</v>
      </c>
      <c r="C109" s="33" t="s">
        <v>58</v>
      </c>
      <c r="D109" s="31">
        <f>'Итого за 1 нед'!D109+'Итого за 2 Нед'!D109</f>
        <v>0</v>
      </c>
      <c r="E109" s="103">
        <f>'Итого за 1 нед'!E109+'Итого за 2 Нед'!E109</f>
        <v>0</v>
      </c>
    </row>
    <row r="110" spans="1:5" x14ac:dyDescent="0.25">
      <c r="A110" s="26"/>
      <c r="B110" s="43" t="s">
        <v>107</v>
      </c>
      <c r="C110" s="33"/>
      <c r="D110" s="31">
        <f>'Итого за 1 нед'!D110+'Итого за 2 Нед'!D110</f>
        <v>0</v>
      </c>
      <c r="E110" s="103">
        <f>'Итого за 1 нед'!E110+'Итого за 2 Нед'!E110</f>
        <v>0</v>
      </c>
    </row>
    <row r="111" spans="1:5" x14ac:dyDescent="0.25">
      <c r="A111" s="48">
        <v>86</v>
      </c>
      <c r="B111" s="32" t="s">
        <v>108</v>
      </c>
      <c r="C111" s="25" t="s">
        <v>105</v>
      </c>
      <c r="D111" s="31">
        <f>'Итого за 1 нед'!D111+'Итого за 2 Нед'!D111</f>
        <v>0</v>
      </c>
      <c r="E111" s="103">
        <f>'Итого за 1 нед'!E111+'Итого за 2 Нед'!E111</f>
        <v>0</v>
      </c>
    </row>
    <row r="112" spans="1:5" x14ac:dyDescent="0.25">
      <c r="A112" s="26">
        <v>87</v>
      </c>
      <c r="B112" s="32" t="s">
        <v>109</v>
      </c>
      <c r="C112" s="33" t="s">
        <v>21</v>
      </c>
      <c r="D112" s="31">
        <f>'Итого за 1 нед'!D112+'Итого за 2 Нед'!D112</f>
        <v>0</v>
      </c>
      <c r="E112" s="103">
        <f>'Итого за 1 нед'!E112+'Итого за 2 Нед'!E112</f>
        <v>0</v>
      </c>
    </row>
    <row r="113" spans="1:5" x14ac:dyDescent="0.25">
      <c r="B113" s="49" t="s">
        <v>110</v>
      </c>
      <c r="C113" s="25"/>
      <c r="D113" s="31">
        <f>'Итого за 1 нед'!D113+'Итого за 2 Нед'!D113</f>
        <v>0</v>
      </c>
      <c r="E113" s="103">
        <f>'Итого за 1 нед'!E113+'Итого за 2 Нед'!E113</f>
        <v>0</v>
      </c>
    </row>
    <row r="114" spans="1:5" x14ac:dyDescent="0.25">
      <c r="A114" s="26">
        <v>88</v>
      </c>
      <c r="B114" s="27" t="s">
        <v>111</v>
      </c>
      <c r="C114" s="46" t="s">
        <v>21</v>
      </c>
      <c r="D114" s="31">
        <f>'Итого за 1 нед'!D114+'Итого за 2 Нед'!D114</f>
        <v>2.3999999999999998E-3</v>
      </c>
      <c r="E114" s="103">
        <f>'Итого за 1 нед'!E114+'Итого за 2 Нед'!E114</f>
        <v>2.9999999999999996E-3</v>
      </c>
    </row>
    <row r="115" spans="1:5" x14ac:dyDescent="0.25">
      <c r="B115" s="80" t="s">
        <v>153</v>
      </c>
      <c r="D115" s="79">
        <f>D114/0.048</f>
        <v>4.9999999999999996E-2</v>
      </c>
      <c r="E115" s="108">
        <f>E114/0.048</f>
        <v>6.2499999999999993E-2</v>
      </c>
    </row>
  </sheetData>
  <mergeCells count="4">
    <mergeCell ref="E8:E9"/>
    <mergeCell ref="A1:D3"/>
    <mergeCell ref="A4:D6"/>
    <mergeCell ref="D8:D9"/>
  </mergeCells>
  <pageMargins left="0.70866141732283472" right="0.70866141732283472" top="0.11811023622047245" bottom="0.11811023622047245" header="0.31496062992125984" footer="0.31496062992125984"/>
  <pageSetup paperSize="9" scale="2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4"/>
  <sheetViews>
    <sheetView topLeftCell="B49" workbookViewId="0">
      <selection activeCell="D81" sqref="D81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5" width="12.85546875" customWidth="1"/>
    <col min="6" max="6" width="13.85546875" customWidth="1"/>
    <col min="7" max="7" width="15.140625" customWidth="1"/>
    <col min="8" max="9" width="15.42578125" customWidth="1"/>
    <col min="10" max="10" width="14.28515625" customWidth="1"/>
    <col min="11" max="12" width="12" customWidth="1"/>
    <col min="13" max="14" width="9.42578125" customWidth="1"/>
    <col min="15" max="15" width="37.140625" style="50" customWidth="1"/>
    <col min="16" max="16" width="15.85546875" customWidth="1"/>
    <col min="221" max="221" width="3.7109375" customWidth="1"/>
    <col min="222" max="222" width="27.85546875" customWidth="1"/>
    <col min="223" max="223" width="3.7109375" customWidth="1"/>
    <col min="224" max="263" width="0" hidden="1" customWidth="1"/>
    <col min="264" max="264" width="10.28515625" customWidth="1"/>
    <col min="266" max="266" width="12.5703125" customWidth="1"/>
    <col min="270" max="270" width="10.7109375" customWidth="1"/>
    <col min="477" max="477" width="3.7109375" customWidth="1"/>
    <col min="478" max="478" width="27.85546875" customWidth="1"/>
    <col min="479" max="479" width="3.7109375" customWidth="1"/>
    <col min="480" max="519" width="0" hidden="1" customWidth="1"/>
    <col min="520" max="520" width="10.28515625" customWidth="1"/>
    <col min="522" max="522" width="12.5703125" customWidth="1"/>
    <col min="526" max="526" width="10.7109375" customWidth="1"/>
    <col min="733" max="733" width="3.7109375" customWidth="1"/>
    <col min="734" max="734" width="27.85546875" customWidth="1"/>
    <col min="735" max="735" width="3.7109375" customWidth="1"/>
    <col min="736" max="775" width="0" hidden="1" customWidth="1"/>
    <col min="776" max="776" width="10.28515625" customWidth="1"/>
    <col min="778" max="778" width="12.5703125" customWidth="1"/>
    <col min="782" max="782" width="10.7109375" customWidth="1"/>
    <col min="989" max="989" width="3.7109375" customWidth="1"/>
    <col min="990" max="990" width="27.85546875" customWidth="1"/>
    <col min="991" max="991" width="3.7109375" customWidth="1"/>
    <col min="992" max="1031" width="0" hidden="1" customWidth="1"/>
    <col min="1032" max="1032" width="10.28515625" customWidth="1"/>
    <col min="1034" max="1034" width="12.5703125" customWidth="1"/>
    <col min="1038" max="1038" width="10.7109375" customWidth="1"/>
    <col min="1245" max="1245" width="3.7109375" customWidth="1"/>
    <col min="1246" max="1246" width="27.85546875" customWidth="1"/>
    <col min="1247" max="1247" width="3.7109375" customWidth="1"/>
    <col min="1248" max="1287" width="0" hidden="1" customWidth="1"/>
    <col min="1288" max="1288" width="10.28515625" customWidth="1"/>
    <col min="1290" max="1290" width="12.5703125" customWidth="1"/>
    <col min="1294" max="1294" width="10.7109375" customWidth="1"/>
    <col min="1501" max="1501" width="3.7109375" customWidth="1"/>
    <col min="1502" max="1502" width="27.85546875" customWidth="1"/>
    <col min="1503" max="1503" width="3.7109375" customWidth="1"/>
    <col min="1504" max="1543" width="0" hidden="1" customWidth="1"/>
    <col min="1544" max="1544" width="10.28515625" customWidth="1"/>
    <col min="1546" max="1546" width="12.5703125" customWidth="1"/>
    <col min="1550" max="1550" width="10.7109375" customWidth="1"/>
    <col min="1757" max="1757" width="3.7109375" customWidth="1"/>
    <col min="1758" max="1758" width="27.85546875" customWidth="1"/>
    <col min="1759" max="1759" width="3.7109375" customWidth="1"/>
    <col min="1760" max="1799" width="0" hidden="1" customWidth="1"/>
    <col min="1800" max="1800" width="10.28515625" customWidth="1"/>
    <col min="1802" max="1802" width="12.5703125" customWidth="1"/>
    <col min="1806" max="1806" width="10.7109375" customWidth="1"/>
    <col min="2013" max="2013" width="3.7109375" customWidth="1"/>
    <col min="2014" max="2014" width="27.85546875" customWidth="1"/>
    <col min="2015" max="2015" width="3.7109375" customWidth="1"/>
    <col min="2016" max="2055" width="0" hidden="1" customWidth="1"/>
    <col min="2056" max="2056" width="10.28515625" customWidth="1"/>
    <col min="2058" max="2058" width="12.5703125" customWidth="1"/>
    <col min="2062" max="2062" width="10.7109375" customWidth="1"/>
    <col min="2269" max="2269" width="3.7109375" customWidth="1"/>
    <col min="2270" max="2270" width="27.85546875" customWidth="1"/>
    <col min="2271" max="2271" width="3.7109375" customWidth="1"/>
    <col min="2272" max="2311" width="0" hidden="1" customWidth="1"/>
    <col min="2312" max="2312" width="10.28515625" customWidth="1"/>
    <col min="2314" max="2314" width="12.5703125" customWidth="1"/>
    <col min="2318" max="2318" width="10.7109375" customWidth="1"/>
    <col min="2525" max="2525" width="3.7109375" customWidth="1"/>
    <col min="2526" max="2526" width="27.85546875" customWidth="1"/>
    <col min="2527" max="2527" width="3.7109375" customWidth="1"/>
    <col min="2528" max="2567" width="0" hidden="1" customWidth="1"/>
    <col min="2568" max="2568" width="10.28515625" customWidth="1"/>
    <col min="2570" max="2570" width="12.5703125" customWidth="1"/>
    <col min="2574" max="2574" width="10.7109375" customWidth="1"/>
    <col min="2781" max="2781" width="3.7109375" customWidth="1"/>
    <col min="2782" max="2782" width="27.85546875" customWidth="1"/>
    <col min="2783" max="2783" width="3.7109375" customWidth="1"/>
    <col min="2784" max="2823" width="0" hidden="1" customWidth="1"/>
    <col min="2824" max="2824" width="10.28515625" customWidth="1"/>
    <col min="2826" max="2826" width="12.5703125" customWidth="1"/>
    <col min="2830" max="2830" width="10.7109375" customWidth="1"/>
    <col min="3037" max="3037" width="3.7109375" customWidth="1"/>
    <col min="3038" max="3038" width="27.85546875" customWidth="1"/>
    <col min="3039" max="3039" width="3.7109375" customWidth="1"/>
    <col min="3040" max="3079" width="0" hidden="1" customWidth="1"/>
    <col min="3080" max="3080" width="10.28515625" customWidth="1"/>
    <col min="3082" max="3082" width="12.5703125" customWidth="1"/>
    <col min="3086" max="3086" width="10.7109375" customWidth="1"/>
    <col min="3293" max="3293" width="3.7109375" customWidth="1"/>
    <col min="3294" max="3294" width="27.85546875" customWidth="1"/>
    <col min="3295" max="3295" width="3.7109375" customWidth="1"/>
    <col min="3296" max="3335" width="0" hidden="1" customWidth="1"/>
    <col min="3336" max="3336" width="10.28515625" customWidth="1"/>
    <col min="3338" max="3338" width="12.5703125" customWidth="1"/>
    <col min="3342" max="3342" width="10.7109375" customWidth="1"/>
    <col min="3549" max="3549" width="3.7109375" customWidth="1"/>
    <col min="3550" max="3550" width="27.85546875" customWidth="1"/>
    <col min="3551" max="3551" width="3.7109375" customWidth="1"/>
    <col min="3552" max="3591" width="0" hidden="1" customWidth="1"/>
    <col min="3592" max="3592" width="10.28515625" customWidth="1"/>
    <col min="3594" max="3594" width="12.5703125" customWidth="1"/>
    <col min="3598" max="3598" width="10.7109375" customWidth="1"/>
    <col min="3805" max="3805" width="3.7109375" customWidth="1"/>
    <col min="3806" max="3806" width="27.85546875" customWidth="1"/>
    <col min="3807" max="3807" width="3.7109375" customWidth="1"/>
    <col min="3808" max="3847" width="0" hidden="1" customWidth="1"/>
    <col min="3848" max="3848" width="10.28515625" customWidth="1"/>
    <col min="3850" max="3850" width="12.5703125" customWidth="1"/>
    <col min="3854" max="3854" width="10.7109375" customWidth="1"/>
    <col min="4061" max="4061" width="3.7109375" customWidth="1"/>
    <col min="4062" max="4062" width="27.85546875" customWidth="1"/>
    <col min="4063" max="4063" width="3.7109375" customWidth="1"/>
    <col min="4064" max="4103" width="0" hidden="1" customWidth="1"/>
    <col min="4104" max="4104" width="10.28515625" customWidth="1"/>
    <col min="4106" max="4106" width="12.5703125" customWidth="1"/>
    <col min="4110" max="4110" width="10.7109375" customWidth="1"/>
    <col min="4317" max="4317" width="3.7109375" customWidth="1"/>
    <col min="4318" max="4318" width="27.85546875" customWidth="1"/>
    <col min="4319" max="4319" width="3.7109375" customWidth="1"/>
    <col min="4320" max="4359" width="0" hidden="1" customWidth="1"/>
    <col min="4360" max="4360" width="10.28515625" customWidth="1"/>
    <col min="4362" max="4362" width="12.5703125" customWidth="1"/>
    <col min="4366" max="4366" width="10.7109375" customWidth="1"/>
    <col min="4573" max="4573" width="3.7109375" customWidth="1"/>
    <col min="4574" max="4574" width="27.85546875" customWidth="1"/>
    <col min="4575" max="4575" width="3.7109375" customWidth="1"/>
    <col min="4576" max="4615" width="0" hidden="1" customWidth="1"/>
    <col min="4616" max="4616" width="10.28515625" customWidth="1"/>
    <col min="4618" max="4618" width="12.5703125" customWidth="1"/>
    <col min="4622" max="4622" width="10.7109375" customWidth="1"/>
    <col min="4829" max="4829" width="3.7109375" customWidth="1"/>
    <col min="4830" max="4830" width="27.85546875" customWidth="1"/>
    <col min="4831" max="4831" width="3.7109375" customWidth="1"/>
    <col min="4832" max="4871" width="0" hidden="1" customWidth="1"/>
    <col min="4872" max="4872" width="10.28515625" customWidth="1"/>
    <col min="4874" max="4874" width="12.5703125" customWidth="1"/>
    <col min="4878" max="4878" width="10.7109375" customWidth="1"/>
    <col min="5085" max="5085" width="3.7109375" customWidth="1"/>
    <col min="5086" max="5086" width="27.85546875" customWidth="1"/>
    <col min="5087" max="5087" width="3.7109375" customWidth="1"/>
    <col min="5088" max="5127" width="0" hidden="1" customWidth="1"/>
    <col min="5128" max="5128" width="10.28515625" customWidth="1"/>
    <col min="5130" max="5130" width="12.5703125" customWidth="1"/>
    <col min="5134" max="5134" width="10.7109375" customWidth="1"/>
    <col min="5341" max="5341" width="3.7109375" customWidth="1"/>
    <col min="5342" max="5342" width="27.85546875" customWidth="1"/>
    <col min="5343" max="5343" width="3.7109375" customWidth="1"/>
    <col min="5344" max="5383" width="0" hidden="1" customWidth="1"/>
    <col min="5384" max="5384" width="10.28515625" customWidth="1"/>
    <col min="5386" max="5386" width="12.5703125" customWidth="1"/>
    <col min="5390" max="5390" width="10.7109375" customWidth="1"/>
    <col min="5597" max="5597" width="3.7109375" customWidth="1"/>
    <col min="5598" max="5598" width="27.85546875" customWidth="1"/>
    <col min="5599" max="5599" width="3.7109375" customWidth="1"/>
    <col min="5600" max="5639" width="0" hidden="1" customWidth="1"/>
    <col min="5640" max="5640" width="10.28515625" customWidth="1"/>
    <col min="5642" max="5642" width="12.5703125" customWidth="1"/>
    <col min="5646" max="5646" width="10.7109375" customWidth="1"/>
    <col min="5853" max="5853" width="3.7109375" customWidth="1"/>
    <col min="5854" max="5854" width="27.85546875" customWidth="1"/>
    <col min="5855" max="5855" width="3.7109375" customWidth="1"/>
    <col min="5856" max="5895" width="0" hidden="1" customWidth="1"/>
    <col min="5896" max="5896" width="10.28515625" customWidth="1"/>
    <col min="5898" max="5898" width="12.5703125" customWidth="1"/>
    <col min="5902" max="5902" width="10.7109375" customWidth="1"/>
    <col min="6109" max="6109" width="3.7109375" customWidth="1"/>
    <col min="6110" max="6110" width="27.85546875" customWidth="1"/>
    <col min="6111" max="6111" width="3.7109375" customWidth="1"/>
    <col min="6112" max="6151" width="0" hidden="1" customWidth="1"/>
    <col min="6152" max="6152" width="10.28515625" customWidth="1"/>
    <col min="6154" max="6154" width="12.5703125" customWidth="1"/>
    <col min="6158" max="6158" width="10.7109375" customWidth="1"/>
    <col min="6365" max="6365" width="3.7109375" customWidth="1"/>
    <col min="6366" max="6366" width="27.85546875" customWidth="1"/>
    <col min="6367" max="6367" width="3.7109375" customWidth="1"/>
    <col min="6368" max="6407" width="0" hidden="1" customWidth="1"/>
    <col min="6408" max="6408" width="10.28515625" customWidth="1"/>
    <col min="6410" max="6410" width="12.5703125" customWidth="1"/>
    <col min="6414" max="6414" width="10.7109375" customWidth="1"/>
    <col min="6621" max="6621" width="3.7109375" customWidth="1"/>
    <col min="6622" max="6622" width="27.85546875" customWidth="1"/>
    <col min="6623" max="6623" width="3.7109375" customWidth="1"/>
    <col min="6624" max="6663" width="0" hidden="1" customWidth="1"/>
    <col min="6664" max="6664" width="10.28515625" customWidth="1"/>
    <col min="6666" max="6666" width="12.5703125" customWidth="1"/>
    <col min="6670" max="6670" width="10.7109375" customWidth="1"/>
    <col min="6877" max="6877" width="3.7109375" customWidth="1"/>
    <col min="6878" max="6878" width="27.85546875" customWidth="1"/>
    <col min="6879" max="6879" width="3.7109375" customWidth="1"/>
    <col min="6880" max="6919" width="0" hidden="1" customWidth="1"/>
    <col min="6920" max="6920" width="10.28515625" customWidth="1"/>
    <col min="6922" max="6922" width="12.5703125" customWidth="1"/>
    <col min="6926" max="6926" width="10.7109375" customWidth="1"/>
    <col min="7133" max="7133" width="3.7109375" customWidth="1"/>
    <col min="7134" max="7134" width="27.85546875" customWidth="1"/>
    <col min="7135" max="7135" width="3.7109375" customWidth="1"/>
    <col min="7136" max="7175" width="0" hidden="1" customWidth="1"/>
    <col min="7176" max="7176" width="10.28515625" customWidth="1"/>
    <col min="7178" max="7178" width="12.5703125" customWidth="1"/>
    <col min="7182" max="7182" width="10.7109375" customWidth="1"/>
    <col min="7389" max="7389" width="3.7109375" customWidth="1"/>
    <col min="7390" max="7390" width="27.85546875" customWidth="1"/>
    <col min="7391" max="7391" width="3.7109375" customWidth="1"/>
    <col min="7392" max="7431" width="0" hidden="1" customWidth="1"/>
    <col min="7432" max="7432" width="10.28515625" customWidth="1"/>
    <col min="7434" max="7434" width="12.5703125" customWidth="1"/>
    <col min="7438" max="7438" width="10.7109375" customWidth="1"/>
    <col min="7645" max="7645" width="3.7109375" customWidth="1"/>
    <col min="7646" max="7646" width="27.85546875" customWidth="1"/>
    <col min="7647" max="7647" width="3.7109375" customWidth="1"/>
    <col min="7648" max="7687" width="0" hidden="1" customWidth="1"/>
    <col min="7688" max="7688" width="10.28515625" customWidth="1"/>
    <col min="7690" max="7690" width="12.5703125" customWidth="1"/>
    <col min="7694" max="7694" width="10.7109375" customWidth="1"/>
    <col min="7901" max="7901" width="3.7109375" customWidth="1"/>
    <col min="7902" max="7902" width="27.85546875" customWidth="1"/>
    <col min="7903" max="7903" width="3.7109375" customWidth="1"/>
    <col min="7904" max="7943" width="0" hidden="1" customWidth="1"/>
    <col min="7944" max="7944" width="10.28515625" customWidth="1"/>
    <col min="7946" max="7946" width="12.5703125" customWidth="1"/>
    <col min="7950" max="7950" width="10.7109375" customWidth="1"/>
    <col min="8157" max="8157" width="3.7109375" customWidth="1"/>
    <col min="8158" max="8158" width="27.85546875" customWidth="1"/>
    <col min="8159" max="8159" width="3.7109375" customWidth="1"/>
    <col min="8160" max="8199" width="0" hidden="1" customWidth="1"/>
    <col min="8200" max="8200" width="10.28515625" customWidth="1"/>
    <col min="8202" max="8202" width="12.5703125" customWidth="1"/>
    <col min="8206" max="8206" width="10.7109375" customWidth="1"/>
    <col min="8413" max="8413" width="3.7109375" customWidth="1"/>
    <col min="8414" max="8414" width="27.85546875" customWidth="1"/>
    <col min="8415" max="8415" width="3.7109375" customWidth="1"/>
    <col min="8416" max="8455" width="0" hidden="1" customWidth="1"/>
    <col min="8456" max="8456" width="10.28515625" customWidth="1"/>
    <col min="8458" max="8458" width="12.5703125" customWidth="1"/>
    <col min="8462" max="8462" width="10.7109375" customWidth="1"/>
    <col min="8669" max="8669" width="3.7109375" customWidth="1"/>
    <col min="8670" max="8670" width="27.85546875" customWidth="1"/>
    <col min="8671" max="8671" width="3.7109375" customWidth="1"/>
    <col min="8672" max="8711" width="0" hidden="1" customWidth="1"/>
    <col min="8712" max="8712" width="10.28515625" customWidth="1"/>
    <col min="8714" max="8714" width="12.5703125" customWidth="1"/>
    <col min="8718" max="8718" width="10.7109375" customWidth="1"/>
    <col min="8925" max="8925" width="3.7109375" customWidth="1"/>
    <col min="8926" max="8926" width="27.85546875" customWidth="1"/>
    <col min="8927" max="8927" width="3.7109375" customWidth="1"/>
    <col min="8928" max="8967" width="0" hidden="1" customWidth="1"/>
    <col min="8968" max="8968" width="10.28515625" customWidth="1"/>
    <col min="8970" max="8970" width="12.5703125" customWidth="1"/>
    <col min="8974" max="8974" width="10.7109375" customWidth="1"/>
    <col min="9181" max="9181" width="3.7109375" customWidth="1"/>
    <col min="9182" max="9182" width="27.85546875" customWidth="1"/>
    <col min="9183" max="9183" width="3.7109375" customWidth="1"/>
    <col min="9184" max="9223" width="0" hidden="1" customWidth="1"/>
    <col min="9224" max="9224" width="10.28515625" customWidth="1"/>
    <col min="9226" max="9226" width="12.5703125" customWidth="1"/>
    <col min="9230" max="9230" width="10.7109375" customWidth="1"/>
    <col min="9437" max="9437" width="3.7109375" customWidth="1"/>
    <col min="9438" max="9438" width="27.85546875" customWidth="1"/>
    <col min="9439" max="9439" width="3.7109375" customWidth="1"/>
    <col min="9440" max="9479" width="0" hidden="1" customWidth="1"/>
    <col min="9480" max="9480" width="10.28515625" customWidth="1"/>
    <col min="9482" max="9482" width="12.5703125" customWidth="1"/>
    <col min="9486" max="9486" width="10.7109375" customWidth="1"/>
    <col min="9693" max="9693" width="3.7109375" customWidth="1"/>
    <col min="9694" max="9694" width="27.85546875" customWidth="1"/>
    <col min="9695" max="9695" width="3.7109375" customWidth="1"/>
    <col min="9696" max="9735" width="0" hidden="1" customWidth="1"/>
    <col min="9736" max="9736" width="10.28515625" customWidth="1"/>
    <col min="9738" max="9738" width="12.5703125" customWidth="1"/>
    <col min="9742" max="9742" width="10.7109375" customWidth="1"/>
    <col min="9949" max="9949" width="3.7109375" customWidth="1"/>
    <col min="9950" max="9950" width="27.85546875" customWidth="1"/>
    <col min="9951" max="9951" width="3.7109375" customWidth="1"/>
    <col min="9952" max="9991" width="0" hidden="1" customWidth="1"/>
    <col min="9992" max="9992" width="10.28515625" customWidth="1"/>
    <col min="9994" max="9994" width="12.5703125" customWidth="1"/>
    <col min="9998" max="9998" width="10.7109375" customWidth="1"/>
    <col min="10205" max="10205" width="3.7109375" customWidth="1"/>
    <col min="10206" max="10206" width="27.85546875" customWidth="1"/>
    <col min="10207" max="10207" width="3.7109375" customWidth="1"/>
    <col min="10208" max="10247" width="0" hidden="1" customWidth="1"/>
    <col min="10248" max="10248" width="10.28515625" customWidth="1"/>
    <col min="10250" max="10250" width="12.5703125" customWidth="1"/>
    <col min="10254" max="10254" width="10.7109375" customWidth="1"/>
    <col min="10461" max="10461" width="3.7109375" customWidth="1"/>
    <col min="10462" max="10462" width="27.85546875" customWidth="1"/>
    <col min="10463" max="10463" width="3.7109375" customWidth="1"/>
    <col min="10464" max="10503" width="0" hidden="1" customWidth="1"/>
    <col min="10504" max="10504" width="10.28515625" customWidth="1"/>
    <col min="10506" max="10506" width="12.5703125" customWidth="1"/>
    <col min="10510" max="10510" width="10.7109375" customWidth="1"/>
    <col min="10717" max="10717" width="3.7109375" customWidth="1"/>
    <col min="10718" max="10718" width="27.85546875" customWidth="1"/>
    <col min="10719" max="10719" width="3.7109375" customWidth="1"/>
    <col min="10720" max="10759" width="0" hidden="1" customWidth="1"/>
    <col min="10760" max="10760" width="10.28515625" customWidth="1"/>
    <col min="10762" max="10762" width="12.5703125" customWidth="1"/>
    <col min="10766" max="10766" width="10.7109375" customWidth="1"/>
    <col min="10973" max="10973" width="3.7109375" customWidth="1"/>
    <col min="10974" max="10974" width="27.85546875" customWidth="1"/>
    <col min="10975" max="10975" width="3.7109375" customWidth="1"/>
    <col min="10976" max="11015" width="0" hidden="1" customWidth="1"/>
    <col min="11016" max="11016" width="10.28515625" customWidth="1"/>
    <col min="11018" max="11018" width="12.5703125" customWidth="1"/>
    <col min="11022" max="11022" width="10.7109375" customWidth="1"/>
    <col min="11229" max="11229" width="3.7109375" customWidth="1"/>
    <col min="11230" max="11230" width="27.85546875" customWidth="1"/>
    <col min="11231" max="11231" width="3.7109375" customWidth="1"/>
    <col min="11232" max="11271" width="0" hidden="1" customWidth="1"/>
    <col min="11272" max="11272" width="10.28515625" customWidth="1"/>
    <col min="11274" max="11274" width="12.5703125" customWidth="1"/>
    <col min="11278" max="11278" width="10.7109375" customWidth="1"/>
    <col min="11485" max="11485" width="3.7109375" customWidth="1"/>
    <col min="11486" max="11486" width="27.85546875" customWidth="1"/>
    <col min="11487" max="11487" width="3.7109375" customWidth="1"/>
    <col min="11488" max="11527" width="0" hidden="1" customWidth="1"/>
    <col min="11528" max="11528" width="10.28515625" customWidth="1"/>
    <col min="11530" max="11530" width="12.5703125" customWidth="1"/>
    <col min="11534" max="11534" width="10.7109375" customWidth="1"/>
    <col min="11741" max="11741" width="3.7109375" customWidth="1"/>
    <col min="11742" max="11742" width="27.85546875" customWidth="1"/>
    <col min="11743" max="11743" width="3.7109375" customWidth="1"/>
    <col min="11744" max="11783" width="0" hidden="1" customWidth="1"/>
    <col min="11784" max="11784" width="10.28515625" customWidth="1"/>
    <col min="11786" max="11786" width="12.5703125" customWidth="1"/>
    <col min="11790" max="11790" width="10.7109375" customWidth="1"/>
    <col min="11997" max="11997" width="3.7109375" customWidth="1"/>
    <col min="11998" max="11998" width="27.85546875" customWidth="1"/>
    <col min="11999" max="11999" width="3.7109375" customWidth="1"/>
    <col min="12000" max="12039" width="0" hidden="1" customWidth="1"/>
    <col min="12040" max="12040" width="10.28515625" customWidth="1"/>
    <col min="12042" max="12042" width="12.5703125" customWidth="1"/>
    <col min="12046" max="12046" width="10.7109375" customWidth="1"/>
    <col min="12253" max="12253" width="3.7109375" customWidth="1"/>
    <col min="12254" max="12254" width="27.85546875" customWidth="1"/>
    <col min="12255" max="12255" width="3.7109375" customWidth="1"/>
    <col min="12256" max="12295" width="0" hidden="1" customWidth="1"/>
    <col min="12296" max="12296" width="10.28515625" customWidth="1"/>
    <col min="12298" max="12298" width="12.5703125" customWidth="1"/>
    <col min="12302" max="12302" width="10.7109375" customWidth="1"/>
    <col min="12509" max="12509" width="3.7109375" customWidth="1"/>
    <col min="12510" max="12510" width="27.85546875" customWidth="1"/>
    <col min="12511" max="12511" width="3.7109375" customWidth="1"/>
    <col min="12512" max="12551" width="0" hidden="1" customWidth="1"/>
    <col min="12552" max="12552" width="10.28515625" customWidth="1"/>
    <col min="12554" max="12554" width="12.5703125" customWidth="1"/>
    <col min="12558" max="12558" width="10.7109375" customWidth="1"/>
    <col min="12765" max="12765" width="3.7109375" customWidth="1"/>
    <col min="12766" max="12766" width="27.85546875" customWidth="1"/>
    <col min="12767" max="12767" width="3.7109375" customWidth="1"/>
    <col min="12768" max="12807" width="0" hidden="1" customWidth="1"/>
    <col min="12808" max="12808" width="10.28515625" customWidth="1"/>
    <col min="12810" max="12810" width="12.5703125" customWidth="1"/>
    <col min="12814" max="12814" width="10.7109375" customWidth="1"/>
    <col min="13021" max="13021" width="3.7109375" customWidth="1"/>
    <col min="13022" max="13022" width="27.85546875" customWidth="1"/>
    <col min="13023" max="13023" width="3.7109375" customWidth="1"/>
    <col min="13024" max="13063" width="0" hidden="1" customWidth="1"/>
    <col min="13064" max="13064" width="10.28515625" customWidth="1"/>
    <col min="13066" max="13066" width="12.5703125" customWidth="1"/>
    <col min="13070" max="13070" width="10.7109375" customWidth="1"/>
    <col min="13277" max="13277" width="3.7109375" customWidth="1"/>
    <col min="13278" max="13278" width="27.85546875" customWidth="1"/>
    <col min="13279" max="13279" width="3.7109375" customWidth="1"/>
    <col min="13280" max="13319" width="0" hidden="1" customWidth="1"/>
    <col min="13320" max="13320" width="10.28515625" customWidth="1"/>
    <col min="13322" max="13322" width="12.5703125" customWidth="1"/>
    <col min="13326" max="13326" width="10.7109375" customWidth="1"/>
    <col min="13533" max="13533" width="3.7109375" customWidth="1"/>
    <col min="13534" max="13534" width="27.85546875" customWidth="1"/>
    <col min="13535" max="13535" width="3.7109375" customWidth="1"/>
    <col min="13536" max="13575" width="0" hidden="1" customWidth="1"/>
    <col min="13576" max="13576" width="10.28515625" customWidth="1"/>
    <col min="13578" max="13578" width="12.5703125" customWidth="1"/>
    <col min="13582" max="13582" width="10.7109375" customWidth="1"/>
    <col min="13789" max="13789" width="3.7109375" customWidth="1"/>
    <col min="13790" max="13790" width="27.85546875" customWidth="1"/>
    <col min="13791" max="13791" width="3.7109375" customWidth="1"/>
    <col min="13792" max="13831" width="0" hidden="1" customWidth="1"/>
    <col min="13832" max="13832" width="10.28515625" customWidth="1"/>
    <col min="13834" max="13834" width="12.5703125" customWidth="1"/>
    <col min="13838" max="13838" width="10.7109375" customWidth="1"/>
    <col min="14045" max="14045" width="3.7109375" customWidth="1"/>
    <col min="14046" max="14046" width="27.85546875" customWidth="1"/>
    <col min="14047" max="14047" width="3.7109375" customWidth="1"/>
    <col min="14048" max="14087" width="0" hidden="1" customWidth="1"/>
    <col min="14088" max="14088" width="10.28515625" customWidth="1"/>
    <col min="14090" max="14090" width="12.5703125" customWidth="1"/>
    <col min="14094" max="14094" width="10.7109375" customWidth="1"/>
    <col min="14301" max="14301" width="3.7109375" customWidth="1"/>
    <col min="14302" max="14302" width="27.85546875" customWidth="1"/>
    <col min="14303" max="14303" width="3.7109375" customWidth="1"/>
    <col min="14304" max="14343" width="0" hidden="1" customWidth="1"/>
    <col min="14344" max="14344" width="10.28515625" customWidth="1"/>
    <col min="14346" max="14346" width="12.5703125" customWidth="1"/>
    <col min="14350" max="14350" width="10.7109375" customWidth="1"/>
    <col min="14557" max="14557" width="3.7109375" customWidth="1"/>
    <col min="14558" max="14558" width="27.85546875" customWidth="1"/>
    <col min="14559" max="14559" width="3.7109375" customWidth="1"/>
    <col min="14560" max="14599" width="0" hidden="1" customWidth="1"/>
    <col min="14600" max="14600" width="10.28515625" customWidth="1"/>
    <col min="14602" max="14602" width="12.5703125" customWidth="1"/>
    <col min="14606" max="14606" width="10.7109375" customWidth="1"/>
    <col min="14813" max="14813" width="3.7109375" customWidth="1"/>
    <col min="14814" max="14814" width="27.85546875" customWidth="1"/>
    <col min="14815" max="14815" width="3.7109375" customWidth="1"/>
    <col min="14816" max="14855" width="0" hidden="1" customWidth="1"/>
    <col min="14856" max="14856" width="10.28515625" customWidth="1"/>
    <col min="14858" max="14858" width="12.5703125" customWidth="1"/>
    <col min="14862" max="14862" width="10.7109375" customWidth="1"/>
    <col min="15069" max="15069" width="3.7109375" customWidth="1"/>
    <col min="15070" max="15070" width="27.85546875" customWidth="1"/>
    <col min="15071" max="15071" width="3.7109375" customWidth="1"/>
    <col min="15072" max="15111" width="0" hidden="1" customWidth="1"/>
    <col min="15112" max="15112" width="10.28515625" customWidth="1"/>
    <col min="15114" max="15114" width="12.5703125" customWidth="1"/>
    <col min="15118" max="15118" width="10.7109375" customWidth="1"/>
    <col min="15325" max="15325" width="3.7109375" customWidth="1"/>
    <col min="15326" max="15326" width="27.85546875" customWidth="1"/>
    <col min="15327" max="15327" width="3.7109375" customWidth="1"/>
    <col min="15328" max="15367" width="0" hidden="1" customWidth="1"/>
    <col min="15368" max="15368" width="10.28515625" customWidth="1"/>
    <col min="15370" max="15370" width="12.5703125" customWidth="1"/>
    <col min="15374" max="15374" width="10.7109375" customWidth="1"/>
    <col min="15581" max="15581" width="3.7109375" customWidth="1"/>
    <col min="15582" max="15582" width="27.85546875" customWidth="1"/>
    <col min="15583" max="15583" width="3.7109375" customWidth="1"/>
    <col min="15584" max="15623" width="0" hidden="1" customWidth="1"/>
    <col min="15624" max="15624" width="10.28515625" customWidth="1"/>
    <col min="15626" max="15626" width="12.5703125" customWidth="1"/>
    <col min="15630" max="15630" width="10.7109375" customWidth="1"/>
    <col min="15837" max="15837" width="3.7109375" customWidth="1"/>
    <col min="15838" max="15838" width="27.85546875" customWidth="1"/>
    <col min="15839" max="15839" width="3.7109375" customWidth="1"/>
    <col min="15840" max="15879" width="0" hidden="1" customWidth="1"/>
    <col min="15880" max="15880" width="10.28515625" customWidth="1"/>
    <col min="15882" max="15882" width="12.5703125" customWidth="1"/>
    <col min="15886" max="15886" width="10.7109375" customWidth="1"/>
    <col min="16093" max="16093" width="3.7109375" customWidth="1"/>
    <col min="16094" max="16094" width="27.85546875" customWidth="1"/>
    <col min="16095" max="16095" width="3.7109375" customWidth="1"/>
    <col min="16096" max="16135" width="0" hidden="1" customWidth="1"/>
    <col min="16136" max="16136" width="10.28515625" customWidth="1"/>
    <col min="16138" max="16138" width="12.5703125" customWidth="1"/>
    <col min="16142" max="16142" width="10.7109375" customWidth="1"/>
  </cols>
  <sheetData>
    <row r="1" spans="1:16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6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6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6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</row>
    <row r="5" spans="1:16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</row>
    <row r="6" spans="1:16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6" ht="38.25" x14ac:dyDescent="0.25">
      <c r="A7" s="1" t="s">
        <v>1</v>
      </c>
      <c r="B7" s="2" t="s">
        <v>2</v>
      </c>
      <c r="C7" s="3" t="s">
        <v>3</v>
      </c>
      <c r="D7" s="3"/>
      <c r="E7" s="3"/>
      <c r="F7" s="133" t="s">
        <v>4</v>
      </c>
      <c r="G7" s="133"/>
      <c r="H7" s="133"/>
      <c r="I7" s="133"/>
      <c r="J7" s="133"/>
      <c r="K7" s="133"/>
      <c r="L7" s="133"/>
      <c r="M7" s="133"/>
      <c r="N7" s="133"/>
      <c r="O7" s="133"/>
      <c r="P7" s="25"/>
    </row>
    <row r="8" spans="1:16" ht="15" customHeight="1" x14ac:dyDescent="0.25">
      <c r="A8" s="1"/>
      <c r="B8" s="2"/>
      <c r="C8" s="3"/>
      <c r="D8" s="142" t="s">
        <v>127</v>
      </c>
      <c r="E8" s="143"/>
      <c r="F8" s="143"/>
      <c r="G8" s="143"/>
      <c r="H8" s="143"/>
      <c r="I8" s="143"/>
      <c r="J8" s="143"/>
      <c r="K8" s="143"/>
      <c r="L8" s="143"/>
      <c r="M8" s="143"/>
      <c r="N8" s="144"/>
      <c r="O8" s="126" t="s">
        <v>114</v>
      </c>
      <c r="P8" s="137" t="s">
        <v>164</v>
      </c>
    </row>
    <row r="9" spans="1:16" s="7" customFormat="1" ht="22.5" customHeight="1" x14ac:dyDescent="0.25">
      <c r="A9" s="4"/>
      <c r="B9" s="5" t="s">
        <v>190</v>
      </c>
      <c r="C9" s="6"/>
      <c r="D9" s="120" t="s">
        <v>77</v>
      </c>
      <c r="E9" s="120"/>
      <c r="F9" s="119" t="s">
        <v>123</v>
      </c>
      <c r="G9" s="116" t="s">
        <v>175</v>
      </c>
      <c r="H9" s="134" t="s">
        <v>124</v>
      </c>
      <c r="I9" s="135"/>
      <c r="J9" s="51" t="s">
        <v>125</v>
      </c>
      <c r="K9" s="134" t="s">
        <v>117</v>
      </c>
      <c r="L9" s="135"/>
      <c r="M9" s="140" t="s">
        <v>118</v>
      </c>
      <c r="N9" s="141"/>
      <c r="O9" s="127"/>
      <c r="P9" s="137"/>
    </row>
    <row r="10" spans="1:16" s="12" customFormat="1" x14ac:dyDescent="0.25">
      <c r="A10" s="8"/>
      <c r="B10" s="9" t="s">
        <v>12</v>
      </c>
      <c r="C10" s="10"/>
      <c r="D10" s="11" t="s">
        <v>155</v>
      </c>
      <c r="E10" s="11" t="s">
        <v>156</v>
      </c>
      <c r="F10" s="11" t="s">
        <v>155</v>
      </c>
      <c r="G10" s="11" t="s">
        <v>156</v>
      </c>
      <c r="H10" s="11" t="s">
        <v>155</v>
      </c>
      <c r="I10" s="11" t="s">
        <v>156</v>
      </c>
      <c r="J10" s="11" t="s">
        <v>186</v>
      </c>
      <c r="K10" s="11" t="s">
        <v>155</v>
      </c>
      <c r="L10" s="11" t="s">
        <v>156</v>
      </c>
      <c r="M10" s="11" t="s">
        <v>155</v>
      </c>
      <c r="N10" s="11" t="s">
        <v>156</v>
      </c>
      <c r="O10" s="53">
        <v>1</v>
      </c>
      <c r="P10" s="86">
        <v>1</v>
      </c>
    </row>
    <row r="11" spans="1:16" s="18" customFormat="1" ht="11.25" x14ac:dyDescent="0.2">
      <c r="A11" s="13"/>
      <c r="B11" s="14" t="s">
        <v>13</v>
      </c>
      <c r="C11" s="15"/>
      <c r="D11" s="58">
        <v>110</v>
      </c>
      <c r="E11" s="58"/>
      <c r="F11" s="16" t="s">
        <v>119</v>
      </c>
      <c r="G11" s="16" t="s">
        <v>15</v>
      </c>
      <c r="H11" s="16" t="s">
        <v>126</v>
      </c>
      <c r="I11" s="16" t="s">
        <v>183</v>
      </c>
      <c r="J11" s="16" t="s">
        <v>14</v>
      </c>
      <c r="K11" s="16" t="s">
        <v>121</v>
      </c>
      <c r="L11" s="16" t="s">
        <v>185</v>
      </c>
      <c r="M11" s="16" t="s">
        <v>17</v>
      </c>
      <c r="N11" s="16" t="s">
        <v>17</v>
      </c>
      <c r="O11" s="17"/>
      <c r="P11" s="84"/>
    </row>
    <row r="12" spans="1:16" x14ac:dyDescent="0.25">
      <c r="A12" s="8"/>
      <c r="B12" s="19" t="s">
        <v>19</v>
      </c>
      <c r="C12" s="20"/>
      <c r="D12" s="20"/>
      <c r="E12" s="20"/>
      <c r="F12" s="21"/>
      <c r="G12" s="21"/>
      <c r="H12" s="22"/>
      <c r="I12" s="22"/>
      <c r="J12" s="22"/>
      <c r="K12" s="22"/>
      <c r="L12" s="22"/>
      <c r="M12" s="22"/>
      <c r="N12" s="22"/>
      <c r="O12" s="24"/>
      <c r="P12" s="25"/>
    </row>
    <row r="13" spans="1:16" x14ac:dyDescent="0.25">
      <c r="A13" s="26">
        <v>1</v>
      </c>
      <c r="B13" s="27" t="s">
        <v>20</v>
      </c>
      <c r="C13" s="28" t="s">
        <v>21</v>
      </c>
      <c r="D13" s="28"/>
      <c r="E13" s="28"/>
      <c r="F13" s="29"/>
      <c r="G13" s="29"/>
      <c r="H13" s="29"/>
      <c r="I13" s="29"/>
      <c r="J13" s="35"/>
      <c r="K13" s="29"/>
      <c r="L13" s="29"/>
      <c r="M13" s="29"/>
      <c r="N13" s="29"/>
      <c r="O13" s="31">
        <f>(D13+F13+H13+J13+K13+M13)*$O$10</f>
        <v>0</v>
      </c>
      <c r="P13" s="97">
        <f>(E13+G13+I13+J13+L13+N13)*$P$10</f>
        <v>0</v>
      </c>
    </row>
    <row r="14" spans="1:16" x14ac:dyDescent="0.25">
      <c r="A14" s="26">
        <v>2</v>
      </c>
      <c r="B14" s="32" t="s">
        <v>22</v>
      </c>
      <c r="C14" s="33" t="s">
        <v>21</v>
      </c>
      <c r="D14" s="33"/>
      <c r="E14" s="33"/>
      <c r="F14" s="29"/>
      <c r="G14" s="29"/>
      <c r="H14" s="29"/>
      <c r="I14" s="29"/>
      <c r="J14" s="29"/>
      <c r="K14" s="29"/>
      <c r="L14" s="29"/>
      <c r="M14" s="29">
        <v>0.03</v>
      </c>
      <c r="N14" s="29">
        <v>0.03</v>
      </c>
      <c r="O14" s="31">
        <f t="shared" ref="O14:O81" si="0">(D14+F14+H14+J14+K14+M14)*$O$10</f>
        <v>0.03</v>
      </c>
      <c r="P14" s="97">
        <f t="shared" ref="P14:P77" si="1">(E14+G14+I14+J14+L14+N14)*$P$10</f>
        <v>0.03</v>
      </c>
    </row>
    <row r="15" spans="1:16" x14ac:dyDescent="0.25">
      <c r="A15" s="26">
        <v>3</v>
      </c>
      <c r="B15" s="27" t="s">
        <v>23</v>
      </c>
      <c r="C15" s="28" t="s">
        <v>21</v>
      </c>
      <c r="D15" s="28"/>
      <c r="E15" s="28"/>
      <c r="F15" s="29"/>
      <c r="G15" s="29"/>
      <c r="H15" s="29"/>
      <c r="I15" s="29"/>
      <c r="J15" s="29"/>
      <c r="K15" s="29">
        <v>0.02</v>
      </c>
      <c r="L15" s="29">
        <v>0.02</v>
      </c>
      <c r="M15" s="29"/>
      <c r="N15" s="29"/>
      <c r="O15" s="31">
        <f t="shared" si="0"/>
        <v>0.02</v>
      </c>
      <c r="P15" s="97">
        <f t="shared" si="1"/>
        <v>0.02</v>
      </c>
    </row>
    <row r="16" spans="1:16" x14ac:dyDescent="0.25">
      <c r="A16" s="26">
        <v>4</v>
      </c>
      <c r="B16" s="27" t="s">
        <v>24</v>
      </c>
      <c r="C16" s="28" t="s">
        <v>21</v>
      </c>
      <c r="D16" s="28"/>
      <c r="E16" s="28"/>
      <c r="F16" s="29"/>
      <c r="G16" s="29"/>
      <c r="H16" s="29"/>
      <c r="I16" s="29"/>
      <c r="J16" s="29"/>
      <c r="K16" s="29"/>
      <c r="L16" s="29"/>
      <c r="M16" s="29"/>
      <c r="N16" s="29"/>
      <c r="O16" s="31">
        <f t="shared" si="0"/>
        <v>0</v>
      </c>
      <c r="P16" s="97">
        <f t="shared" si="1"/>
        <v>0</v>
      </c>
    </row>
    <row r="17" spans="1:16" x14ac:dyDescent="0.25">
      <c r="A17" s="8"/>
      <c r="B17" s="19" t="s">
        <v>25</v>
      </c>
      <c r="C17" s="20"/>
      <c r="D17" s="20"/>
      <c r="E17" s="20"/>
      <c r="F17" s="21"/>
      <c r="G17" s="21"/>
      <c r="H17" s="22"/>
      <c r="I17" s="22"/>
      <c r="J17" s="22"/>
      <c r="K17" s="22"/>
      <c r="L17" s="22"/>
      <c r="M17" s="22"/>
      <c r="N17" s="22"/>
      <c r="O17" s="31">
        <f t="shared" si="0"/>
        <v>0</v>
      </c>
      <c r="P17" s="97">
        <f t="shared" si="1"/>
        <v>0</v>
      </c>
    </row>
    <row r="18" spans="1:16" x14ac:dyDescent="0.25">
      <c r="A18" s="26">
        <v>5</v>
      </c>
      <c r="B18" s="32" t="s">
        <v>26</v>
      </c>
      <c r="C18" s="33" t="s">
        <v>21</v>
      </c>
      <c r="D18" s="33"/>
      <c r="E18" s="33"/>
      <c r="F18" s="29"/>
      <c r="G18" s="29"/>
      <c r="H18" s="29"/>
      <c r="I18" s="29"/>
      <c r="J18" s="29"/>
      <c r="K18" s="29"/>
      <c r="L18" s="29"/>
      <c r="M18" s="29"/>
      <c r="N18" s="29"/>
      <c r="O18" s="31">
        <f t="shared" si="0"/>
        <v>0</v>
      </c>
      <c r="P18" s="97">
        <f t="shared" si="1"/>
        <v>0</v>
      </c>
    </row>
    <row r="19" spans="1:16" x14ac:dyDescent="0.25">
      <c r="A19" s="26">
        <v>6</v>
      </c>
      <c r="B19" s="27" t="s">
        <v>27</v>
      </c>
      <c r="C19" s="28" t="s">
        <v>21</v>
      </c>
      <c r="D19" s="28"/>
      <c r="E19" s="28"/>
      <c r="F19" s="29"/>
      <c r="G19" s="29"/>
      <c r="H19" s="29"/>
      <c r="I19" s="29"/>
      <c r="J19" s="29"/>
      <c r="K19" s="29"/>
      <c r="L19" s="29"/>
      <c r="M19" s="29"/>
      <c r="N19" s="29"/>
      <c r="O19" s="31">
        <f t="shared" si="0"/>
        <v>0</v>
      </c>
      <c r="P19" s="97">
        <f t="shared" si="1"/>
        <v>0</v>
      </c>
    </row>
    <row r="20" spans="1:16" x14ac:dyDescent="0.25">
      <c r="A20" s="26">
        <v>7</v>
      </c>
      <c r="B20" s="27" t="s">
        <v>28</v>
      </c>
      <c r="C20" s="28" t="s">
        <v>21</v>
      </c>
      <c r="D20" s="28"/>
      <c r="E20" s="28"/>
      <c r="F20" s="29"/>
      <c r="G20" s="29"/>
      <c r="H20" s="29"/>
      <c r="I20" s="29"/>
      <c r="J20" s="29"/>
      <c r="K20" s="29"/>
      <c r="L20" s="29"/>
      <c r="M20" s="29"/>
      <c r="N20" s="29"/>
      <c r="O20" s="31">
        <f t="shared" si="0"/>
        <v>0</v>
      </c>
      <c r="P20" s="97">
        <f t="shared" si="1"/>
        <v>0</v>
      </c>
    </row>
    <row r="21" spans="1:16" x14ac:dyDescent="0.25">
      <c r="A21" s="26">
        <v>8</v>
      </c>
      <c r="B21" s="32" t="s">
        <v>29</v>
      </c>
      <c r="C21" s="33" t="s">
        <v>21</v>
      </c>
      <c r="D21" s="33"/>
      <c r="E21" s="33"/>
      <c r="F21" s="29"/>
      <c r="G21" s="29"/>
      <c r="H21" s="29"/>
      <c r="I21" s="29"/>
      <c r="J21" s="29"/>
      <c r="K21" s="29"/>
      <c r="L21" s="29"/>
      <c r="M21" s="29"/>
      <c r="N21" s="29"/>
      <c r="O21" s="31">
        <f t="shared" si="0"/>
        <v>0</v>
      </c>
      <c r="P21" s="97">
        <f t="shared" si="1"/>
        <v>0</v>
      </c>
    </row>
    <row r="22" spans="1:16" x14ac:dyDescent="0.25">
      <c r="A22" s="26">
        <v>9</v>
      </c>
      <c r="B22" s="27" t="s">
        <v>30</v>
      </c>
      <c r="C22" s="28" t="s">
        <v>21</v>
      </c>
      <c r="D22" s="28"/>
      <c r="E22" s="28"/>
      <c r="F22" s="29"/>
      <c r="G22" s="29"/>
      <c r="H22" s="29">
        <v>9.6000000000000002E-2</v>
      </c>
      <c r="I22" s="29">
        <v>9.6000000000000002E-2</v>
      </c>
      <c r="J22" s="29"/>
      <c r="K22" s="29"/>
      <c r="L22" s="29"/>
      <c r="M22" s="29"/>
      <c r="N22" s="29"/>
      <c r="O22" s="31">
        <f t="shared" si="0"/>
        <v>9.6000000000000002E-2</v>
      </c>
      <c r="P22" s="97">
        <f t="shared" si="1"/>
        <v>9.6000000000000002E-2</v>
      </c>
    </row>
    <row r="23" spans="1:16" x14ac:dyDescent="0.25">
      <c r="A23" s="26">
        <v>10</v>
      </c>
      <c r="B23" s="36" t="s">
        <v>31</v>
      </c>
      <c r="C23" s="37" t="s">
        <v>21</v>
      </c>
      <c r="D23" s="37"/>
      <c r="E23" s="37"/>
      <c r="F23" s="29"/>
      <c r="G23" s="29"/>
      <c r="H23" s="29"/>
      <c r="I23" s="29"/>
      <c r="J23" s="29"/>
      <c r="K23" s="29"/>
      <c r="L23" s="29"/>
      <c r="M23" s="29"/>
      <c r="N23" s="29"/>
      <c r="O23" s="31">
        <f t="shared" si="0"/>
        <v>0</v>
      </c>
      <c r="P23" s="97">
        <f t="shared" si="1"/>
        <v>0</v>
      </c>
    </row>
    <row r="24" spans="1:16" ht="21" x14ac:dyDescent="0.25">
      <c r="A24" s="26">
        <v>11</v>
      </c>
      <c r="B24" s="54" t="s">
        <v>158</v>
      </c>
      <c r="C24" s="37" t="s">
        <v>105</v>
      </c>
      <c r="D24" s="37"/>
      <c r="E24" s="37"/>
      <c r="F24" s="29"/>
      <c r="G24" s="29"/>
      <c r="H24" s="29"/>
      <c r="I24" s="29"/>
      <c r="J24" s="29"/>
      <c r="K24" s="29"/>
      <c r="L24" s="29"/>
      <c r="M24" s="29"/>
      <c r="N24" s="29"/>
      <c r="O24" s="31">
        <f t="shared" si="0"/>
        <v>0</v>
      </c>
      <c r="P24" s="97">
        <f t="shared" si="1"/>
        <v>0</v>
      </c>
    </row>
    <row r="25" spans="1:16" ht="21" x14ac:dyDescent="0.25">
      <c r="A25" s="26">
        <v>12</v>
      </c>
      <c r="B25" s="54" t="s">
        <v>159</v>
      </c>
      <c r="C25" s="37" t="s">
        <v>105</v>
      </c>
      <c r="D25" s="37"/>
      <c r="E25" s="37"/>
      <c r="F25" s="29"/>
      <c r="G25" s="29"/>
      <c r="H25" s="29"/>
      <c r="I25" s="29"/>
      <c r="J25" s="29"/>
      <c r="K25" s="29"/>
      <c r="L25" s="29"/>
      <c r="M25" s="29"/>
      <c r="N25" s="29"/>
      <c r="O25" s="31">
        <f t="shared" si="0"/>
        <v>0</v>
      </c>
      <c r="P25" s="97">
        <f t="shared" si="1"/>
        <v>0</v>
      </c>
    </row>
    <row r="26" spans="1:16" x14ac:dyDescent="0.25">
      <c r="A26" s="26">
        <v>13</v>
      </c>
      <c r="B26" s="54" t="s">
        <v>161</v>
      </c>
      <c r="C26" s="37" t="s">
        <v>105</v>
      </c>
      <c r="D26" s="37"/>
      <c r="E26" s="37"/>
      <c r="F26" s="29"/>
      <c r="G26" s="29"/>
      <c r="H26" s="29"/>
      <c r="I26" s="29"/>
      <c r="J26" s="29"/>
      <c r="K26" s="29"/>
      <c r="L26" s="29"/>
      <c r="M26" s="29"/>
      <c r="N26" s="29"/>
      <c r="O26" s="31">
        <f t="shared" si="0"/>
        <v>0</v>
      </c>
      <c r="P26" s="97">
        <f t="shared" si="1"/>
        <v>0</v>
      </c>
    </row>
    <row r="27" spans="1:16" ht="21" x14ac:dyDescent="0.25">
      <c r="A27" s="26">
        <v>14</v>
      </c>
      <c r="B27" s="54" t="s">
        <v>160</v>
      </c>
      <c r="C27" s="37" t="s">
        <v>105</v>
      </c>
      <c r="D27" s="37"/>
      <c r="E27" s="37"/>
      <c r="F27" s="29"/>
      <c r="G27" s="29"/>
      <c r="H27" s="29"/>
      <c r="I27" s="29"/>
      <c r="J27" s="29"/>
      <c r="K27" s="29"/>
      <c r="L27" s="29"/>
      <c r="M27" s="29"/>
      <c r="N27" s="29"/>
      <c r="O27" s="31">
        <f t="shared" si="0"/>
        <v>0</v>
      </c>
      <c r="P27" s="97">
        <f t="shared" si="1"/>
        <v>0</v>
      </c>
    </row>
    <row r="28" spans="1:16" x14ac:dyDescent="0.25">
      <c r="A28" s="26">
        <v>15</v>
      </c>
      <c r="B28" s="54" t="s">
        <v>122</v>
      </c>
      <c r="C28" s="37" t="s">
        <v>21</v>
      </c>
      <c r="D28" s="37"/>
      <c r="E28" s="37"/>
      <c r="F28" s="29"/>
      <c r="G28" s="29"/>
      <c r="H28" s="29"/>
      <c r="I28" s="29"/>
      <c r="J28" s="29"/>
      <c r="K28" s="29"/>
      <c r="L28" s="29"/>
      <c r="M28" s="29"/>
      <c r="N28" s="29"/>
      <c r="O28" s="31">
        <f t="shared" si="0"/>
        <v>0</v>
      </c>
      <c r="P28" s="97">
        <f t="shared" si="1"/>
        <v>0</v>
      </c>
    </row>
    <row r="29" spans="1:16" x14ac:dyDescent="0.25">
      <c r="A29" s="8"/>
      <c r="B29" s="19" t="s">
        <v>32</v>
      </c>
      <c r="C29" s="20"/>
      <c r="D29" s="20"/>
      <c r="E29" s="20"/>
      <c r="F29" s="29"/>
      <c r="G29" s="29"/>
      <c r="H29" s="29"/>
      <c r="I29" s="29"/>
      <c r="J29" s="29"/>
      <c r="K29" s="29"/>
      <c r="L29" s="29"/>
      <c r="M29" s="29"/>
      <c r="N29" s="29"/>
      <c r="O29" s="31">
        <f t="shared" si="0"/>
        <v>0</v>
      </c>
      <c r="P29" s="97">
        <f t="shared" si="1"/>
        <v>0</v>
      </c>
    </row>
    <row r="30" spans="1:16" x14ac:dyDescent="0.25">
      <c r="A30" s="26">
        <v>16</v>
      </c>
      <c r="B30" s="32" t="s">
        <v>33</v>
      </c>
      <c r="C30" s="33" t="s">
        <v>21</v>
      </c>
      <c r="D30" s="33"/>
      <c r="E30" s="33"/>
      <c r="F30" s="29"/>
      <c r="G30" s="29"/>
      <c r="H30" s="29"/>
      <c r="I30" s="29"/>
      <c r="J30" s="29"/>
      <c r="K30" s="29"/>
      <c r="L30" s="29"/>
      <c r="M30" s="29"/>
      <c r="N30" s="29"/>
      <c r="O30" s="31">
        <f t="shared" si="0"/>
        <v>0</v>
      </c>
      <c r="P30" s="97">
        <f t="shared" si="1"/>
        <v>0</v>
      </c>
    </row>
    <row r="31" spans="1:16" x14ac:dyDescent="0.25">
      <c r="A31" s="26">
        <v>17</v>
      </c>
      <c r="B31" s="32" t="s">
        <v>34</v>
      </c>
      <c r="C31" s="33" t="s">
        <v>21</v>
      </c>
      <c r="D31" s="33"/>
      <c r="E31" s="33"/>
      <c r="F31" s="29"/>
      <c r="G31" s="29"/>
      <c r="H31" s="29"/>
      <c r="I31" s="29"/>
      <c r="J31" s="29"/>
      <c r="K31" s="29"/>
      <c r="L31" s="29"/>
      <c r="M31" s="29"/>
      <c r="N31" s="29"/>
      <c r="O31" s="31">
        <f t="shared" si="0"/>
        <v>0</v>
      </c>
      <c r="P31" s="97">
        <f t="shared" si="1"/>
        <v>0</v>
      </c>
    </row>
    <row r="32" spans="1:16" x14ac:dyDescent="0.25">
      <c r="A32" s="26">
        <v>18</v>
      </c>
      <c r="B32" s="55" t="s">
        <v>162</v>
      </c>
      <c r="C32" s="56" t="s">
        <v>105</v>
      </c>
      <c r="D32" s="56"/>
      <c r="E32" s="56"/>
      <c r="F32" s="29"/>
      <c r="G32" s="29"/>
      <c r="H32" s="29"/>
      <c r="I32" s="29"/>
      <c r="J32" s="29"/>
      <c r="K32" s="29"/>
      <c r="L32" s="29"/>
      <c r="M32" s="29"/>
      <c r="N32" s="29"/>
      <c r="O32" s="31">
        <f t="shared" si="0"/>
        <v>0</v>
      </c>
      <c r="P32" s="97">
        <f t="shared" si="1"/>
        <v>0</v>
      </c>
    </row>
    <row r="33" spans="1:16" x14ac:dyDescent="0.25">
      <c r="A33" s="26">
        <v>19</v>
      </c>
      <c r="B33" s="55" t="s">
        <v>163</v>
      </c>
      <c r="C33" s="56" t="s">
        <v>105</v>
      </c>
      <c r="D33" s="56"/>
      <c r="E33" s="56"/>
      <c r="F33" s="29"/>
      <c r="G33" s="29"/>
      <c r="H33" s="29"/>
      <c r="I33" s="29"/>
      <c r="J33" s="29"/>
      <c r="K33" s="29"/>
      <c r="L33" s="29"/>
      <c r="M33" s="29"/>
      <c r="N33" s="29"/>
      <c r="O33" s="31">
        <f t="shared" si="0"/>
        <v>0</v>
      </c>
      <c r="P33" s="97">
        <f t="shared" si="1"/>
        <v>0</v>
      </c>
    </row>
    <row r="34" spans="1:16" x14ac:dyDescent="0.25">
      <c r="A34" s="8"/>
      <c r="B34" s="19" t="s">
        <v>35</v>
      </c>
      <c r="C34" s="20"/>
      <c r="D34" s="20"/>
      <c r="E34" s="20"/>
      <c r="F34" s="21"/>
      <c r="G34" s="21"/>
      <c r="H34" s="22"/>
      <c r="I34" s="22"/>
      <c r="J34" s="22"/>
      <c r="K34" s="22"/>
      <c r="L34" s="22"/>
      <c r="M34" s="22"/>
      <c r="N34" s="22"/>
      <c r="O34" s="31">
        <f t="shared" si="0"/>
        <v>0</v>
      </c>
      <c r="P34" s="97">
        <f t="shared" si="1"/>
        <v>0</v>
      </c>
    </row>
    <row r="35" spans="1:16" x14ac:dyDescent="0.25">
      <c r="A35" s="26">
        <v>20</v>
      </c>
      <c r="B35" s="27" t="s">
        <v>36</v>
      </c>
      <c r="C35" s="28" t="s">
        <v>21</v>
      </c>
      <c r="D35" s="28"/>
      <c r="E35" s="28"/>
      <c r="F35" s="29"/>
      <c r="G35" s="29"/>
      <c r="H35" s="29"/>
      <c r="I35" s="29"/>
      <c r="J35" s="29"/>
      <c r="K35" s="29"/>
      <c r="L35" s="29"/>
      <c r="M35" s="29"/>
      <c r="N35" s="29"/>
      <c r="O35" s="31">
        <f t="shared" si="0"/>
        <v>0</v>
      </c>
      <c r="P35" s="97">
        <f t="shared" si="1"/>
        <v>0</v>
      </c>
    </row>
    <row r="36" spans="1:16" x14ac:dyDescent="0.25">
      <c r="A36" s="26">
        <v>21</v>
      </c>
      <c r="B36" s="32" t="s">
        <v>37</v>
      </c>
      <c r="C36" s="33" t="s">
        <v>21</v>
      </c>
      <c r="D36" s="33"/>
      <c r="E36" s="33"/>
      <c r="F36" s="29"/>
      <c r="G36" s="29"/>
      <c r="H36" s="29"/>
      <c r="I36" s="29"/>
      <c r="J36" s="29"/>
      <c r="K36" s="29"/>
      <c r="L36" s="29"/>
      <c r="M36" s="29"/>
      <c r="N36" s="29"/>
      <c r="O36" s="31">
        <f t="shared" si="0"/>
        <v>0</v>
      </c>
      <c r="P36" s="97">
        <f t="shared" si="1"/>
        <v>0</v>
      </c>
    </row>
    <row r="37" spans="1:16" x14ac:dyDescent="0.25">
      <c r="A37" s="26">
        <v>22</v>
      </c>
      <c r="B37" s="32" t="s">
        <v>38</v>
      </c>
      <c r="C37" s="33" t="s">
        <v>21</v>
      </c>
      <c r="D37" s="33"/>
      <c r="E37" s="33"/>
      <c r="F37" s="29"/>
      <c r="G37" s="29"/>
      <c r="H37" s="29"/>
      <c r="I37" s="29"/>
      <c r="J37" s="29"/>
      <c r="K37" s="29"/>
      <c r="L37" s="29"/>
      <c r="M37" s="29"/>
      <c r="N37" s="29"/>
      <c r="O37" s="31">
        <f t="shared" si="0"/>
        <v>0</v>
      </c>
      <c r="P37" s="97">
        <f t="shared" si="1"/>
        <v>0</v>
      </c>
    </row>
    <row r="38" spans="1:16" x14ac:dyDescent="0.25">
      <c r="A38" s="26">
        <v>23</v>
      </c>
      <c r="B38" s="32" t="s">
        <v>39</v>
      </c>
      <c r="C38" s="33" t="s">
        <v>21</v>
      </c>
      <c r="D38" s="33"/>
      <c r="E38" s="33"/>
      <c r="F38" s="29"/>
      <c r="G38" s="29"/>
      <c r="H38" s="29"/>
      <c r="I38" s="29"/>
      <c r="J38" s="29"/>
      <c r="K38" s="29"/>
      <c r="L38" s="29"/>
      <c r="M38" s="29"/>
      <c r="N38" s="29"/>
      <c r="O38" s="31">
        <f t="shared" si="0"/>
        <v>0</v>
      </c>
      <c r="P38" s="97">
        <f t="shared" si="1"/>
        <v>0</v>
      </c>
    </row>
    <row r="39" spans="1:16" x14ac:dyDescent="0.25">
      <c r="A39" s="26">
        <v>24</v>
      </c>
      <c r="B39" s="27" t="s">
        <v>40</v>
      </c>
      <c r="C39" s="28" t="s">
        <v>21</v>
      </c>
      <c r="D39" s="28"/>
      <c r="E39" s="28"/>
      <c r="F39" s="29"/>
      <c r="G39" s="29"/>
      <c r="H39" s="29"/>
      <c r="I39" s="29"/>
      <c r="J39" s="29"/>
      <c r="K39" s="29"/>
      <c r="L39" s="29"/>
      <c r="M39" s="29"/>
      <c r="N39" s="29"/>
      <c r="O39" s="31">
        <f t="shared" si="0"/>
        <v>0</v>
      </c>
      <c r="P39" s="97">
        <f t="shared" si="1"/>
        <v>0</v>
      </c>
    </row>
    <row r="40" spans="1:16" x14ac:dyDescent="0.25">
      <c r="A40" s="26">
        <v>25</v>
      </c>
      <c r="B40" s="27" t="s">
        <v>41</v>
      </c>
      <c r="C40" s="28" t="s">
        <v>21</v>
      </c>
      <c r="D40" s="28"/>
      <c r="E40" s="28"/>
      <c r="F40" s="29"/>
      <c r="G40" s="29"/>
      <c r="H40" s="29"/>
      <c r="I40" s="29"/>
      <c r="J40" s="29"/>
      <c r="K40" s="29"/>
      <c r="L40" s="29"/>
      <c r="M40" s="29"/>
      <c r="N40" s="29"/>
      <c r="O40" s="31">
        <f t="shared" si="0"/>
        <v>0</v>
      </c>
      <c r="P40" s="97">
        <f t="shared" si="1"/>
        <v>0</v>
      </c>
    </row>
    <row r="41" spans="1:16" x14ac:dyDescent="0.25">
      <c r="A41" s="26">
        <v>26</v>
      </c>
      <c r="B41" s="27" t="s">
        <v>42</v>
      </c>
      <c r="C41" s="28" t="s">
        <v>21</v>
      </c>
      <c r="D41" s="28"/>
      <c r="E41" s="28"/>
      <c r="F41" s="29"/>
      <c r="G41" s="29"/>
      <c r="H41" s="29"/>
      <c r="I41" s="29"/>
      <c r="J41" s="29"/>
      <c r="K41" s="29"/>
      <c r="L41" s="29"/>
      <c r="M41" s="29"/>
      <c r="N41" s="29"/>
      <c r="O41" s="31">
        <f t="shared" si="0"/>
        <v>0</v>
      </c>
      <c r="P41" s="97">
        <f t="shared" si="1"/>
        <v>0</v>
      </c>
    </row>
    <row r="42" spans="1:16" x14ac:dyDescent="0.25">
      <c r="A42" s="26">
        <v>27</v>
      </c>
      <c r="B42" s="27" t="s">
        <v>43</v>
      </c>
      <c r="C42" s="28" t="s">
        <v>21</v>
      </c>
      <c r="D42" s="28"/>
      <c r="E42" s="28"/>
      <c r="F42" s="29"/>
      <c r="G42" s="29"/>
      <c r="H42" s="29"/>
      <c r="I42" s="29"/>
      <c r="J42" s="29"/>
      <c r="K42" s="29"/>
      <c r="L42" s="29"/>
      <c r="M42" s="29"/>
      <c r="N42" s="29"/>
      <c r="O42" s="31">
        <f t="shared" si="0"/>
        <v>0</v>
      </c>
      <c r="P42" s="97">
        <f t="shared" si="1"/>
        <v>0</v>
      </c>
    </row>
    <row r="43" spans="1:16" x14ac:dyDescent="0.25">
      <c r="A43" s="26">
        <v>28</v>
      </c>
      <c r="B43" s="27" t="s">
        <v>44</v>
      </c>
      <c r="C43" s="28" t="s">
        <v>21</v>
      </c>
      <c r="D43" s="28"/>
      <c r="E43" s="28"/>
      <c r="F43" s="29"/>
      <c r="G43" s="29"/>
      <c r="H43" s="29"/>
      <c r="I43" s="29"/>
      <c r="J43" s="29"/>
      <c r="K43" s="29"/>
      <c r="L43" s="29"/>
      <c r="M43" s="29"/>
      <c r="N43" s="29"/>
      <c r="O43" s="31">
        <f t="shared" si="0"/>
        <v>0</v>
      </c>
      <c r="P43" s="97">
        <f t="shared" si="1"/>
        <v>0</v>
      </c>
    </row>
    <row r="44" spans="1:16" x14ac:dyDescent="0.25">
      <c r="A44" s="26">
        <v>29</v>
      </c>
      <c r="B44" s="27" t="s">
        <v>45</v>
      </c>
      <c r="C44" s="28" t="s">
        <v>21</v>
      </c>
      <c r="D44" s="28"/>
      <c r="E44" s="28"/>
      <c r="F44" s="29"/>
      <c r="G44" s="29"/>
      <c r="H44" s="29"/>
      <c r="I44" s="29"/>
      <c r="J44" s="29"/>
      <c r="K44" s="29"/>
      <c r="L44" s="29"/>
      <c r="M44" s="29"/>
      <c r="N44" s="29"/>
      <c r="O44" s="31">
        <f t="shared" si="0"/>
        <v>0</v>
      </c>
      <c r="P44" s="97">
        <f t="shared" si="1"/>
        <v>0</v>
      </c>
    </row>
    <row r="45" spans="1:16" x14ac:dyDescent="0.25">
      <c r="A45" s="26">
        <v>30</v>
      </c>
      <c r="B45" s="27" t="s">
        <v>46</v>
      </c>
      <c r="C45" s="28" t="s">
        <v>21</v>
      </c>
      <c r="D45" s="28"/>
      <c r="E45" s="28"/>
      <c r="F45" s="29"/>
      <c r="G45" s="29"/>
      <c r="H45" s="29"/>
      <c r="I45" s="29"/>
      <c r="J45" s="29"/>
      <c r="K45" s="29"/>
      <c r="L45" s="29"/>
      <c r="M45" s="29"/>
      <c r="N45" s="29"/>
      <c r="O45" s="31">
        <f t="shared" si="0"/>
        <v>0</v>
      </c>
      <c r="P45" s="97">
        <f t="shared" si="1"/>
        <v>0</v>
      </c>
    </row>
    <row r="46" spans="1:16" x14ac:dyDescent="0.25">
      <c r="A46" s="26">
        <v>31</v>
      </c>
      <c r="B46" s="32" t="s">
        <v>47</v>
      </c>
      <c r="C46" s="33" t="s">
        <v>21</v>
      </c>
      <c r="D46" s="33"/>
      <c r="E46" s="33"/>
      <c r="F46" s="29"/>
      <c r="G46" s="29"/>
      <c r="H46" s="29"/>
      <c r="I46" s="29"/>
      <c r="J46" s="29"/>
      <c r="K46" s="29"/>
      <c r="L46" s="29"/>
      <c r="M46" s="29"/>
      <c r="N46" s="29"/>
      <c r="O46" s="31">
        <f t="shared" si="0"/>
        <v>0</v>
      </c>
      <c r="P46" s="97">
        <f t="shared" si="1"/>
        <v>0</v>
      </c>
    </row>
    <row r="47" spans="1:16" x14ac:dyDescent="0.25">
      <c r="A47" s="26">
        <v>32</v>
      </c>
      <c r="B47" s="27" t="s">
        <v>48</v>
      </c>
      <c r="C47" s="28" t="s">
        <v>21</v>
      </c>
      <c r="D47" s="28"/>
      <c r="E47" s="28"/>
      <c r="F47" s="29"/>
      <c r="G47" s="29"/>
      <c r="H47" s="29"/>
      <c r="I47" s="29"/>
      <c r="J47" s="29"/>
      <c r="K47" s="29"/>
      <c r="L47" s="29"/>
      <c r="M47" s="29"/>
      <c r="N47" s="29"/>
      <c r="O47" s="31">
        <f t="shared" si="0"/>
        <v>0</v>
      </c>
      <c r="P47" s="97">
        <f t="shared" si="1"/>
        <v>0</v>
      </c>
    </row>
    <row r="48" spans="1:16" x14ac:dyDescent="0.25">
      <c r="A48" s="26">
        <v>33</v>
      </c>
      <c r="B48" s="27" t="s">
        <v>49</v>
      </c>
      <c r="C48" s="28" t="s">
        <v>21</v>
      </c>
      <c r="D48" s="28"/>
      <c r="E48" s="28"/>
      <c r="F48" s="29"/>
      <c r="G48" s="29">
        <v>3.0000000000000001E-3</v>
      </c>
      <c r="H48" s="34"/>
      <c r="I48" s="34"/>
      <c r="J48" s="29">
        <v>0.02</v>
      </c>
      <c r="K48" s="29"/>
      <c r="L48" s="29"/>
      <c r="M48" s="29"/>
      <c r="N48" s="29"/>
      <c r="O48" s="31">
        <f t="shared" si="0"/>
        <v>0.02</v>
      </c>
      <c r="P48" s="97">
        <f t="shared" si="1"/>
        <v>2.3E-2</v>
      </c>
    </row>
    <row r="49" spans="1:16" x14ac:dyDescent="0.25">
      <c r="A49" s="26">
        <v>34</v>
      </c>
      <c r="B49" s="27" t="s">
        <v>50</v>
      </c>
      <c r="C49" s="28" t="s">
        <v>21</v>
      </c>
      <c r="D49" s="28"/>
      <c r="E49" s="28"/>
      <c r="F49" s="29"/>
      <c r="G49" s="29"/>
      <c r="H49" s="29">
        <v>1.5E-3</v>
      </c>
      <c r="I49" s="29">
        <f>H49*1.4</f>
        <v>2.0999999999999999E-3</v>
      </c>
      <c r="J49" s="29"/>
      <c r="K49" s="29"/>
      <c r="L49" s="29"/>
      <c r="M49" s="29"/>
      <c r="N49" s="29"/>
      <c r="O49" s="31">
        <f t="shared" si="0"/>
        <v>1.5E-3</v>
      </c>
      <c r="P49" s="97">
        <f t="shared" si="1"/>
        <v>2.0999999999999999E-3</v>
      </c>
    </row>
    <row r="50" spans="1:16" x14ac:dyDescent="0.25">
      <c r="A50" s="26">
        <v>35</v>
      </c>
      <c r="B50" s="36" t="s">
        <v>51</v>
      </c>
      <c r="C50" s="37" t="s">
        <v>21</v>
      </c>
      <c r="D50" s="37"/>
      <c r="E50" s="37"/>
      <c r="F50" s="29"/>
      <c r="G50" s="29"/>
      <c r="H50" s="29"/>
      <c r="I50" s="29"/>
      <c r="J50" s="29"/>
      <c r="K50" s="29"/>
      <c r="L50" s="29"/>
      <c r="M50" s="29"/>
      <c r="N50" s="29"/>
      <c r="O50" s="31">
        <f t="shared" si="0"/>
        <v>0</v>
      </c>
      <c r="P50" s="97">
        <f t="shared" si="1"/>
        <v>0</v>
      </c>
    </row>
    <row r="51" spans="1:16" x14ac:dyDescent="0.25">
      <c r="A51" s="8"/>
      <c r="B51" s="19" t="s">
        <v>52</v>
      </c>
      <c r="C51" s="20"/>
      <c r="D51" s="20"/>
      <c r="E51" s="20"/>
      <c r="F51" s="21"/>
      <c r="G51" s="21"/>
      <c r="H51" s="22"/>
      <c r="I51" s="22"/>
      <c r="J51" s="22"/>
      <c r="K51" s="22"/>
      <c r="L51" s="22"/>
      <c r="M51" s="22"/>
      <c r="N51" s="22"/>
      <c r="O51" s="31">
        <f t="shared" si="0"/>
        <v>0</v>
      </c>
      <c r="P51" s="97">
        <f t="shared" si="1"/>
        <v>0</v>
      </c>
    </row>
    <row r="52" spans="1:16" x14ac:dyDescent="0.25">
      <c r="A52" s="26">
        <v>36</v>
      </c>
      <c r="B52" s="27" t="s">
        <v>53</v>
      </c>
      <c r="C52" s="28" t="s">
        <v>21</v>
      </c>
      <c r="D52" s="28"/>
      <c r="E52" s="28"/>
      <c r="F52" s="29"/>
      <c r="G52" s="29">
        <v>6.0000000000000001E-3</v>
      </c>
      <c r="H52" s="29">
        <v>6.0000000000000001E-3</v>
      </c>
      <c r="I52" s="29">
        <f>H52*1.4</f>
        <v>8.3999999999999995E-3</v>
      </c>
      <c r="J52" s="29"/>
      <c r="K52" s="29"/>
      <c r="L52" s="29"/>
      <c r="M52" s="29"/>
      <c r="N52" s="29"/>
      <c r="O52" s="31">
        <f t="shared" si="0"/>
        <v>6.0000000000000001E-3</v>
      </c>
      <c r="P52" s="97">
        <f t="shared" si="1"/>
        <v>1.44E-2</v>
      </c>
    </row>
    <row r="53" spans="1:16" x14ac:dyDescent="0.25">
      <c r="A53" s="26">
        <v>37</v>
      </c>
      <c r="B53" s="27" t="s">
        <v>54</v>
      </c>
      <c r="C53" s="28" t="s">
        <v>21</v>
      </c>
      <c r="D53" s="28"/>
      <c r="E53" s="28"/>
      <c r="F53" s="29"/>
      <c r="G53" s="29"/>
      <c r="H53" s="29"/>
      <c r="I53" s="29"/>
      <c r="J53" s="35"/>
      <c r="K53" s="29"/>
      <c r="L53" s="29"/>
      <c r="M53" s="29"/>
      <c r="N53" s="29"/>
      <c r="O53" s="31">
        <f t="shared" si="0"/>
        <v>0</v>
      </c>
      <c r="P53" s="97">
        <f t="shared" si="1"/>
        <v>0</v>
      </c>
    </row>
    <row r="54" spans="1:16" x14ac:dyDescent="0.25">
      <c r="A54" s="26">
        <v>38</v>
      </c>
      <c r="B54" s="27" t="s">
        <v>55</v>
      </c>
      <c r="C54" s="28" t="s">
        <v>21</v>
      </c>
      <c r="D54" s="28"/>
      <c r="E54" s="28"/>
      <c r="F54" s="29"/>
      <c r="G54" s="29"/>
      <c r="H54" s="29"/>
      <c r="I54" s="29"/>
      <c r="J54" s="29"/>
      <c r="K54" s="29"/>
      <c r="L54" s="29"/>
      <c r="M54" s="29"/>
      <c r="N54" s="29"/>
      <c r="O54" s="31">
        <f t="shared" si="0"/>
        <v>0</v>
      </c>
      <c r="P54" s="97">
        <f t="shared" si="1"/>
        <v>0</v>
      </c>
    </row>
    <row r="55" spans="1:16" x14ac:dyDescent="0.25">
      <c r="A55" s="8"/>
      <c r="B55" s="19" t="s">
        <v>56</v>
      </c>
      <c r="C55" s="9"/>
      <c r="D55" s="9"/>
      <c r="E55" s="9"/>
      <c r="F55" s="29"/>
      <c r="G55" s="29"/>
      <c r="H55" s="29"/>
      <c r="I55" s="29"/>
      <c r="J55" s="29"/>
      <c r="K55" s="29"/>
      <c r="L55" s="29"/>
      <c r="M55" s="29"/>
      <c r="N55" s="29"/>
      <c r="O55" s="31">
        <f t="shared" si="0"/>
        <v>0</v>
      </c>
      <c r="P55" s="97">
        <f t="shared" si="1"/>
        <v>0</v>
      </c>
    </row>
    <row r="56" spans="1:16" x14ac:dyDescent="0.25">
      <c r="A56" s="26">
        <v>39</v>
      </c>
      <c r="B56" s="27" t="s">
        <v>57</v>
      </c>
      <c r="C56" s="28" t="s">
        <v>58</v>
      </c>
      <c r="D56" s="28"/>
      <c r="E56" s="28"/>
      <c r="F56" s="29"/>
      <c r="G56" s="29"/>
      <c r="H56" s="29"/>
      <c r="I56" s="29"/>
      <c r="J56" s="29">
        <v>0.1</v>
      </c>
      <c r="K56" s="29"/>
      <c r="L56" s="29"/>
      <c r="M56" s="29"/>
      <c r="N56" s="29"/>
      <c r="O56" s="31">
        <f t="shared" si="0"/>
        <v>0.1</v>
      </c>
      <c r="P56" s="97">
        <f t="shared" si="1"/>
        <v>0.1</v>
      </c>
    </row>
    <row r="57" spans="1:16" x14ac:dyDescent="0.25">
      <c r="A57" s="26">
        <v>40</v>
      </c>
      <c r="B57" s="27" t="s">
        <v>59</v>
      </c>
      <c r="C57" s="28" t="s">
        <v>21</v>
      </c>
      <c r="D57" s="28"/>
      <c r="E57" s="28"/>
      <c r="F57" s="29"/>
      <c r="G57" s="29"/>
      <c r="H57" s="29"/>
      <c r="I57" s="29"/>
      <c r="J57" s="29"/>
      <c r="K57" s="29"/>
      <c r="L57" s="29"/>
      <c r="M57" s="29"/>
      <c r="N57" s="29"/>
      <c r="O57" s="31">
        <f t="shared" si="0"/>
        <v>0</v>
      </c>
      <c r="P57" s="97">
        <f t="shared" si="1"/>
        <v>0</v>
      </c>
    </row>
    <row r="58" spans="1:16" x14ac:dyDescent="0.25">
      <c r="A58" s="26">
        <v>41</v>
      </c>
      <c r="B58" s="27" t="s">
        <v>60</v>
      </c>
      <c r="C58" s="28" t="s">
        <v>21</v>
      </c>
      <c r="D58" s="28"/>
      <c r="E58" s="28"/>
      <c r="F58" s="29"/>
      <c r="G58" s="29"/>
      <c r="H58" s="29"/>
      <c r="I58" s="29"/>
      <c r="J58" s="29"/>
      <c r="K58" s="29"/>
      <c r="L58" s="29"/>
      <c r="M58" s="29"/>
      <c r="N58" s="29"/>
      <c r="O58" s="31">
        <f t="shared" si="0"/>
        <v>0</v>
      </c>
      <c r="P58" s="97">
        <f t="shared" si="1"/>
        <v>0</v>
      </c>
    </row>
    <row r="59" spans="1:16" x14ac:dyDescent="0.25">
      <c r="A59" s="26">
        <v>42</v>
      </c>
      <c r="B59" s="27" t="s">
        <v>61</v>
      </c>
      <c r="C59" s="28" t="s">
        <v>21</v>
      </c>
      <c r="D59" s="28"/>
      <c r="E59" s="28"/>
      <c r="F59" s="29"/>
      <c r="G59" s="29"/>
      <c r="H59" s="29"/>
      <c r="I59" s="29"/>
      <c r="J59" s="29"/>
      <c r="K59" s="29"/>
      <c r="L59" s="29"/>
      <c r="M59" s="29"/>
      <c r="N59" s="29"/>
      <c r="O59" s="31">
        <f t="shared" si="0"/>
        <v>0</v>
      </c>
      <c r="P59" s="97">
        <f t="shared" si="1"/>
        <v>0</v>
      </c>
    </row>
    <row r="60" spans="1:16" x14ac:dyDescent="0.25">
      <c r="A60" s="26">
        <v>43</v>
      </c>
      <c r="B60" s="27" t="s">
        <v>62</v>
      </c>
      <c r="C60" s="28" t="s">
        <v>21</v>
      </c>
      <c r="D60" s="28"/>
      <c r="E60" s="28"/>
      <c r="F60" s="29"/>
      <c r="G60" s="29"/>
      <c r="H60" s="29"/>
      <c r="I60" s="29"/>
      <c r="J60" s="29"/>
      <c r="K60" s="29"/>
      <c r="L60" s="29"/>
      <c r="M60" s="29"/>
      <c r="N60" s="29"/>
      <c r="O60" s="31">
        <f t="shared" si="0"/>
        <v>0</v>
      </c>
      <c r="P60" s="97">
        <f t="shared" si="1"/>
        <v>0</v>
      </c>
    </row>
    <row r="61" spans="1:16" x14ac:dyDescent="0.25">
      <c r="A61" s="26">
        <v>44</v>
      </c>
      <c r="B61" s="27" t="s">
        <v>63</v>
      </c>
      <c r="C61" s="28" t="s">
        <v>21</v>
      </c>
      <c r="D61" s="28"/>
      <c r="E61" s="28"/>
      <c r="F61" s="29"/>
      <c r="G61" s="29"/>
      <c r="H61" s="29"/>
      <c r="I61" s="29"/>
      <c r="J61" s="29"/>
      <c r="K61" s="29"/>
      <c r="L61" s="29"/>
      <c r="M61" s="29"/>
      <c r="N61" s="29"/>
      <c r="O61" s="31">
        <f t="shared" si="0"/>
        <v>0</v>
      </c>
      <c r="P61" s="97">
        <f t="shared" si="1"/>
        <v>0</v>
      </c>
    </row>
    <row r="62" spans="1:16" x14ac:dyDescent="0.25">
      <c r="A62" s="8"/>
      <c r="B62" s="19" t="s">
        <v>64</v>
      </c>
      <c r="C62" s="9"/>
      <c r="D62" s="9"/>
      <c r="E62" s="9"/>
      <c r="F62" s="29"/>
      <c r="G62" s="29"/>
      <c r="H62" s="29"/>
      <c r="I62" s="29"/>
      <c r="J62" s="29"/>
      <c r="K62" s="29"/>
      <c r="L62" s="29"/>
      <c r="M62" s="29"/>
      <c r="N62" s="29"/>
      <c r="O62" s="31">
        <f t="shared" si="0"/>
        <v>0</v>
      </c>
      <c r="P62" s="97">
        <f t="shared" si="1"/>
        <v>0</v>
      </c>
    </row>
    <row r="63" spans="1:16" x14ac:dyDescent="0.25">
      <c r="A63" s="26">
        <v>45</v>
      </c>
      <c r="B63" s="32" t="s">
        <v>65</v>
      </c>
      <c r="C63" s="33" t="s">
        <v>21</v>
      </c>
      <c r="D63" s="33"/>
      <c r="E63" s="33"/>
      <c r="F63" s="29"/>
      <c r="G63" s="29"/>
      <c r="H63" s="29"/>
      <c r="I63" s="29"/>
      <c r="J63" s="29"/>
      <c r="K63" s="29"/>
      <c r="L63" s="29"/>
      <c r="M63" s="29"/>
      <c r="N63" s="29"/>
      <c r="O63" s="31">
        <f t="shared" si="0"/>
        <v>0</v>
      </c>
      <c r="P63" s="97">
        <f t="shared" si="1"/>
        <v>0</v>
      </c>
    </row>
    <row r="64" spans="1:16" x14ac:dyDescent="0.25">
      <c r="A64" s="26">
        <v>46</v>
      </c>
      <c r="B64" s="32" t="s">
        <v>66</v>
      </c>
      <c r="C64" s="33" t="s">
        <v>21</v>
      </c>
      <c r="D64" s="33"/>
      <c r="E64" s="33"/>
      <c r="F64" s="29"/>
      <c r="G64" s="29"/>
      <c r="H64" s="29"/>
      <c r="I64" s="29"/>
      <c r="J64" s="29"/>
      <c r="K64" s="29"/>
      <c r="L64" s="29"/>
      <c r="M64" s="29"/>
      <c r="N64" s="29"/>
      <c r="O64" s="31">
        <f t="shared" si="0"/>
        <v>0</v>
      </c>
      <c r="P64" s="97">
        <f t="shared" si="1"/>
        <v>0</v>
      </c>
    </row>
    <row r="65" spans="1:16" x14ac:dyDescent="0.25">
      <c r="A65" s="26">
        <v>47</v>
      </c>
      <c r="B65" s="32" t="s">
        <v>67</v>
      </c>
      <c r="C65" s="33" t="s">
        <v>21</v>
      </c>
      <c r="D65" s="33"/>
      <c r="E65" s="33"/>
      <c r="F65" s="29"/>
      <c r="G65" s="29"/>
      <c r="H65" s="29"/>
      <c r="I65" s="29"/>
      <c r="J65" s="29"/>
      <c r="K65" s="29"/>
      <c r="L65" s="29"/>
      <c r="M65" s="29"/>
      <c r="N65" s="29"/>
      <c r="O65" s="31">
        <f t="shared" si="0"/>
        <v>0</v>
      </c>
      <c r="P65" s="97">
        <f t="shared" si="1"/>
        <v>0</v>
      </c>
    </row>
    <row r="66" spans="1:16" x14ac:dyDescent="0.25">
      <c r="A66" s="26">
        <v>48</v>
      </c>
      <c r="B66" s="27" t="s">
        <v>68</v>
      </c>
      <c r="C66" s="28" t="s">
        <v>21</v>
      </c>
      <c r="D66" s="28"/>
      <c r="E66" s="28"/>
      <c r="F66" s="29"/>
      <c r="G66" s="29"/>
      <c r="H66" s="29"/>
      <c r="I66" s="29"/>
      <c r="J66" s="29"/>
      <c r="K66" s="29"/>
      <c r="L66" s="29"/>
      <c r="M66" s="29"/>
      <c r="N66" s="29"/>
      <c r="O66" s="31">
        <f t="shared" si="0"/>
        <v>0</v>
      </c>
      <c r="P66" s="97">
        <f t="shared" si="1"/>
        <v>0</v>
      </c>
    </row>
    <row r="67" spans="1:16" x14ac:dyDescent="0.25">
      <c r="A67" s="26">
        <v>49</v>
      </c>
      <c r="B67" s="27" t="s">
        <v>69</v>
      </c>
      <c r="C67" s="28" t="s">
        <v>21</v>
      </c>
      <c r="D67" s="28"/>
      <c r="E67" s="28"/>
      <c r="F67" s="29"/>
      <c r="G67" s="29"/>
      <c r="H67" s="29"/>
      <c r="I67" s="29"/>
      <c r="J67" s="29"/>
      <c r="K67" s="29"/>
      <c r="L67" s="29"/>
      <c r="M67" s="29"/>
      <c r="N67" s="29"/>
      <c r="O67" s="31">
        <f t="shared" si="0"/>
        <v>0</v>
      </c>
      <c r="P67" s="97">
        <f t="shared" si="1"/>
        <v>0</v>
      </c>
    </row>
    <row r="68" spans="1:16" x14ac:dyDescent="0.25">
      <c r="A68" s="26">
        <v>50</v>
      </c>
      <c r="B68" s="27" t="s">
        <v>70</v>
      </c>
      <c r="C68" s="28" t="s">
        <v>21</v>
      </c>
      <c r="D68" s="28"/>
      <c r="E68" s="28"/>
      <c r="F68" s="29"/>
      <c r="G68" s="29"/>
      <c r="H68" s="29">
        <v>3.0000000000000001E-3</v>
      </c>
      <c r="I68" s="29">
        <f>H68*1.2</f>
        <v>3.5999999999999999E-3</v>
      </c>
      <c r="J68" s="29"/>
      <c r="K68" s="29"/>
      <c r="L68" s="29"/>
      <c r="M68" s="29"/>
      <c r="N68" s="29"/>
      <c r="O68" s="31">
        <f t="shared" si="0"/>
        <v>3.0000000000000001E-3</v>
      </c>
      <c r="P68" s="97">
        <f t="shared" si="1"/>
        <v>3.5999999999999999E-3</v>
      </c>
    </row>
    <row r="69" spans="1:16" x14ac:dyDescent="0.25">
      <c r="A69" s="26"/>
      <c r="B69" s="38" t="s">
        <v>71</v>
      </c>
      <c r="C69" s="9"/>
      <c r="D69" s="9"/>
      <c r="E69" s="9"/>
      <c r="F69" s="29"/>
      <c r="G69" s="29"/>
      <c r="H69" s="29"/>
      <c r="I69" s="29"/>
      <c r="J69" s="29"/>
      <c r="K69" s="29"/>
      <c r="L69" s="29"/>
      <c r="M69" s="29"/>
      <c r="N69" s="29"/>
      <c r="O69" s="31">
        <f t="shared" si="0"/>
        <v>0</v>
      </c>
      <c r="P69" s="97">
        <f t="shared" si="1"/>
        <v>0</v>
      </c>
    </row>
    <row r="70" spans="1:16" x14ac:dyDescent="0.25">
      <c r="A70" s="26">
        <v>51</v>
      </c>
      <c r="B70" s="27" t="s">
        <v>72</v>
      </c>
      <c r="C70" s="28" t="s">
        <v>21</v>
      </c>
      <c r="D70" s="28"/>
      <c r="E70" s="28"/>
      <c r="F70" s="29"/>
      <c r="G70" s="29"/>
      <c r="H70" s="29"/>
      <c r="I70" s="29"/>
      <c r="J70" s="29"/>
      <c r="K70" s="29"/>
      <c r="L70" s="29"/>
      <c r="M70" s="29"/>
      <c r="N70" s="29"/>
      <c r="O70" s="31">
        <f t="shared" si="0"/>
        <v>0</v>
      </c>
      <c r="P70" s="97">
        <f t="shared" si="1"/>
        <v>0</v>
      </c>
    </row>
    <row r="71" spans="1:16" x14ac:dyDescent="0.25">
      <c r="A71" s="26">
        <v>52</v>
      </c>
      <c r="B71" s="27" t="s">
        <v>73</v>
      </c>
      <c r="C71" s="28" t="s">
        <v>21</v>
      </c>
      <c r="D71" s="28"/>
      <c r="E71" s="28"/>
      <c r="F71" s="29"/>
      <c r="G71" s="29"/>
      <c r="H71" s="29"/>
      <c r="I71" s="29"/>
      <c r="J71" s="29"/>
      <c r="K71" s="29"/>
      <c r="L71" s="29"/>
      <c r="M71" s="29"/>
      <c r="N71" s="29"/>
      <c r="O71" s="31">
        <f t="shared" si="0"/>
        <v>0</v>
      </c>
      <c r="P71" s="97">
        <f t="shared" si="1"/>
        <v>0</v>
      </c>
    </row>
    <row r="72" spans="1:16" x14ac:dyDescent="0.25">
      <c r="A72" s="26">
        <v>53</v>
      </c>
      <c r="B72" s="27" t="s">
        <v>74</v>
      </c>
      <c r="C72" s="28" t="s">
        <v>21</v>
      </c>
      <c r="D72" s="28"/>
      <c r="E72" s="28"/>
      <c r="F72" s="29"/>
      <c r="G72" s="29"/>
      <c r="H72" s="29"/>
      <c r="I72" s="29"/>
      <c r="J72" s="29"/>
      <c r="K72" s="29"/>
      <c r="L72" s="29"/>
      <c r="M72" s="29"/>
      <c r="N72" s="29"/>
      <c r="O72" s="31">
        <f t="shared" si="0"/>
        <v>0</v>
      </c>
      <c r="P72" s="97">
        <f t="shared" si="1"/>
        <v>0</v>
      </c>
    </row>
    <row r="73" spans="1:16" x14ac:dyDescent="0.25">
      <c r="A73" s="26">
        <v>54</v>
      </c>
      <c r="B73" s="27" t="s">
        <v>75</v>
      </c>
      <c r="C73" s="28" t="s">
        <v>21</v>
      </c>
      <c r="D73" s="28"/>
      <c r="E73" s="28"/>
      <c r="F73" s="29"/>
      <c r="G73" s="29"/>
      <c r="H73" s="29"/>
      <c r="I73" s="29"/>
      <c r="J73" s="29"/>
      <c r="K73" s="29"/>
      <c r="L73" s="29"/>
      <c r="M73" s="29"/>
      <c r="N73" s="29"/>
      <c r="O73" s="31">
        <f t="shared" si="0"/>
        <v>0</v>
      </c>
      <c r="P73" s="97">
        <f t="shared" si="1"/>
        <v>0</v>
      </c>
    </row>
    <row r="74" spans="1:16" x14ac:dyDescent="0.25">
      <c r="A74" s="26">
        <v>55</v>
      </c>
      <c r="B74" s="27" t="s">
        <v>76</v>
      </c>
      <c r="C74" s="28" t="s">
        <v>21</v>
      </c>
      <c r="D74" s="28"/>
      <c r="E74" s="28"/>
      <c r="F74" s="29"/>
      <c r="G74" s="29"/>
      <c r="H74" s="29"/>
      <c r="I74" s="29"/>
      <c r="J74" s="29">
        <v>5.0000000000000001E-3</v>
      </c>
      <c r="K74" s="29"/>
      <c r="L74" s="29"/>
      <c r="M74" s="29"/>
      <c r="N74" s="29"/>
      <c r="O74" s="31">
        <f t="shared" si="0"/>
        <v>5.0000000000000001E-3</v>
      </c>
      <c r="P74" s="97">
        <f t="shared" si="1"/>
        <v>5.0000000000000001E-3</v>
      </c>
    </row>
    <row r="75" spans="1:16" x14ac:dyDescent="0.25">
      <c r="A75" s="26"/>
      <c r="B75" s="39" t="s">
        <v>77</v>
      </c>
      <c r="C75" s="9"/>
      <c r="D75" s="9"/>
      <c r="E75" s="9"/>
      <c r="F75" s="29"/>
      <c r="G75" s="29"/>
      <c r="H75" s="29"/>
      <c r="I75" s="29"/>
      <c r="J75" s="29"/>
      <c r="K75" s="29"/>
      <c r="L75" s="29"/>
      <c r="M75" s="29"/>
      <c r="N75" s="29"/>
      <c r="O75" s="31">
        <f t="shared" si="0"/>
        <v>0</v>
      </c>
      <c r="P75" s="97">
        <f t="shared" si="1"/>
        <v>0</v>
      </c>
    </row>
    <row r="76" spans="1:16" x14ac:dyDescent="0.25">
      <c r="A76" s="26">
        <v>56</v>
      </c>
      <c r="B76" s="27" t="s">
        <v>9</v>
      </c>
      <c r="C76" s="28" t="s">
        <v>21</v>
      </c>
      <c r="D76" s="28"/>
      <c r="E76" s="28"/>
      <c r="F76" s="29"/>
      <c r="G76" s="29"/>
      <c r="H76" s="29"/>
      <c r="I76" s="29"/>
      <c r="J76" s="29"/>
      <c r="K76" s="29"/>
      <c r="L76" s="29"/>
      <c r="M76" s="29"/>
      <c r="N76" s="29"/>
      <c r="O76" s="31">
        <f t="shared" si="0"/>
        <v>0</v>
      </c>
      <c r="P76" s="97">
        <f t="shared" si="1"/>
        <v>0</v>
      </c>
    </row>
    <row r="77" spans="1:16" x14ac:dyDescent="0.25">
      <c r="A77" s="26">
        <v>57</v>
      </c>
      <c r="B77" s="32" t="s">
        <v>78</v>
      </c>
      <c r="C77" s="33" t="s">
        <v>21</v>
      </c>
      <c r="D77" s="33"/>
      <c r="E77" s="33"/>
      <c r="F77" s="29"/>
      <c r="G77" s="29"/>
      <c r="H77" s="29"/>
      <c r="I77" s="29"/>
      <c r="J77" s="29"/>
      <c r="K77" s="29"/>
      <c r="L77" s="29"/>
      <c r="M77" s="29"/>
      <c r="N77" s="29"/>
      <c r="O77" s="31">
        <f t="shared" si="0"/>
        <v>0</v>
      </c>
      <c r="P77" s="97">
        <f t="shared" si="1"/>
        <v>0</v>
      </c>
    </row>
    <row r="78" spans="1:16" x14ac:dyDescent="0.25">
      <c r="A78" s="26">
        <v>58</v>
      </c>
      <c r="B78" s="32" t="s">
        <v>154</v>
      </c>
      <c r="C78" s="33" t="s">
        <v>21</v>
      </c>
      <c r="D78" s="33"/>
      <c r="E78" s="33"/>
      <c r="F78" s="29"/>
      <c r="G78" s="29"/>
      <c r="H78" s="29"/>
      <c r="I78" s="29"/>
      <c r="J78" s="29"/>
      <c r="K78" s="29"/>
      <c r="L78" s="29"/>
      <c r="M78" s="29"/>
      <c r="N78" s="29"/>
      <c r="O78" s="31">
        <f t="shared" si="0"/>
        <v>0</v>
      </c>
      <c r="P78" s="97">
        <f t="shared" ref="P78:P114" si="2">(E78+G78+I78+J78+L78+N78)*$P$10</f>
        <v>0</v>
      </c>
    </row>
    <row r="79" spans="1:16" x14ac:dyDescent="0.25">
      <c r="A79" s="26">
        <v>59</v>
      </c>
      <c r="B79" s="32" t="s">
        <v>79</v>
      </c>
      <c r="C79" s="33" t="s">
        <v>21</v>
      </c>
      <c r="D79" s="33"/>
      <c r="E79" s="33"/>
      <c r="F79" s="29"/>
      <c r="G79" s="29"/>
      <c r="H79" s="29"/>
      <c r="I79" s="29"/>
      <c r="J79" s="29"/>
      <c r="K79" s="29"/>
      <c r="L79" s="29"/>
      <c r="M79" s="29"/>
      <c r="N79" s="29"/>
      <c r="O79" s="31">
        <f t="shared" si="0"/>
        <v>0</v>
      </c>
      <c r="P79" s="97">
        <f t="shared" si="2"/>
        <v>0</v>
      </c>
    </row>
    <row r="80" spans="1:16" x14ac:dyDescent="0.25">
      <c r="A80" s="26">
        <v>60</v>
      </c>
      <c r="B80" s="27" t="s">
        <v>80</v>
      </c>
      <c r="C80" s="28" t="s">
        <v>21</v>
      </c>
      <c r="D80" s="28"/>
      <c r="E80" s="28"/>
      <c r="F80" s="29"/>
      <c r="G80" s="29"/>
      <c r="H80" s="29"/>
      <c r="I80" s="29"/>
      <c r="J80" s="29"/>
      <c r="K80" s="29"/>
      <c r="L80" s="29"/>
      <c r="M80" s="29"/>
      <c r="N80" s="29"/>
      <c r="O80" s="31">
        <f t="shared" si="0"/>
        <v>0</v>
      </c>
      <c r="P80" s="97">
        <f t="shared" si="2"/>
        <v>0</v>
      </c>
    </row>
    <row r="81" spans="1:16" x14ac:dyDescent="0.25">
      <c r="A81" s="26">
        <v>61</v>
      </c>
      <c r="B81" s="27" t="s">
        <v>81</v>
      </c>
      <c r="C81" s="28" t="s">
        <v>21</v>
      </c>
      <c r="D81" s="75" t="s">
        <v>128</v>
      </c>
      <c r="E81" s="75"/>
      <c r="F81" s="29"/>
      <c r="G81" s="29">
        <v>2.2800000000000001E-2</v>
      </c>
      <c r="H81" s="29"/>
      <c r="I81" s="29"/>
      <c r="J81" s="29"/>
      <c r="K81" s="29"/>
      <c r="L81" s="29"/>
      <c r="M81" s="29"/>
      <c r="N81" s="29"/>
      <c r="O81" s="31">
        <f t="shared" si="0"/>
        <v>0.11</v>
      </c>
      <c r="P81" s="97">
        <f t="shared" si="2"/>
        <v>2.2800000000000001E-2</v>
      </c>
    </row>
    <row r="82" spans="1:16" x14ac:dyDescent="0.25">
      <c r="A82" s="26">
        <v>62</v>
      </c>
      <c r="B82" s="36" t="s">
        <v>82</v>
      </c>
      <c r="C82" s="37" t="s">
        <v>21</v>
      </c>
      <c r="D82" s="37"/>
      <c r="E82" s="37"/>
      <c r="F82" s="29"/>
      <c r="G82" s="29"/>
      <c r="H82" s="29"/>
      <c r="I82" s="29"/>
      <c r="J82" s="29"/>
      <c r="K82" s="29"/>
      <c r="L82" s="29"/>
      <c r="M82" s="29"/>
      <c r="N82" s="29"/>
      <c r="O82" s="31">
        <f t="shared" ref="O82:O114" si="3">(D82+F82+H82+J82+K82+M82)*$O$10</f>
        <v>0</v>
      </c>
      <c r="P82" s="97">
        <f t="shared" si="2"/>
        <v>0</v>
      </c>
    </row>
    <row r="83" spans="1:16" x14ac:dyDescent="0.25">
      <c r="A83" s="26"/>
      <c r="B83" s="39" t="s">
        <v>83</v>
      </c>
      <c r="C83" s="9"/>
      <c r="D83" s="9"/>
      <c r="E83" s="9"/>
      <c r="F83" s="29"/>
      <c r="G83" s="29"/>
      <c r="H83" s="29"/>
      <c r="I83" s="29"/>
      <c r="J83" s="29"/>
      <c r="K83" s="29"/>
      <c r="L83" s="29"/>
      <c r="M83" s="29"/>
      <c r="N83" s="29"/>
      <c r="O83" s="31">
        <f t="shared" si="3"/>
        <v>0</v>
      </c>
      <c r="P83" s="97">
        <f t="shared" si="2"/>
        <v>0</v>
      </c>
    </row>
    <row r="84" spans="1:16" x14ac:dyDescent="0.25">
      <c r="A84" s="26">
        <v>63</v>
      </c>
      <c r="B84" s="32" t="s">
        <v>84</v>
      </c>
      <c r="C84" s="33" t="s">
        <v>21</v>
      </c>
      <c r="D84" s="33"/>
      <c r="E84" s="33"/>
      <c r="F84" s="29"/>
      <c r="G84" s="29"/>
      <c r="H84" s="29"/>
      <c r="I84" s="29"/>
      <c r="J84" s="29"/>
      <c r="K84" s="29"/>
      <c r="L84" s="29"/>
      <c r="M84" s="29"/>
      <c r="N84" s="29"/>
      <c r="O84" s="31">
        <f t="shared" si="3"/>
        <v>0</v>
      </c>
      <c r="P84" s="97">
        <f t="shared" si="2"/>
        <v>0</v>
      </c>
    </row>
    <row r="85" spans="1:16" x14ac:dyDescent="0.25">
      <c r="A85" s="26">
        <v>64</v>
      </c>
      <c r="B85" s="32" t="s">
        <v>85</v>
      </c>
      <c r="C85" s="33" t="s">
        <v>21</v>
      </c>
      <c r="D85" s="33"/>
      <c r="E85" s="33"/>
      <c r="F85" s="29"/>
      <c r="G85" s="29"/>
      <c r="H85" s="29"/>
      <c r="I85" s="29"/>
      <c r="J85" s="29"/>
      <c r="K85" s="29"/>
      <c r="L85" s="29"/>
      <c r="M85" s="29"/>
      <c r="N85" s="29"/>
      <c r="O85" s="31">
        <f t="shared" si="3"/>
        <v>0</v>
      </c>
      <c r="P85" s="97">
        <f t="shared" si="2"/>
        <v>0</v>
      </c>
    </row>
    <row r="86" spans="1:16" x14ac:dyDescent="0.25">
      <c r="A86" s="26">
        <v>65</v>
      </c>
      <c r="B86" s="32" t="s">
        <v>86</v>
      </c>
      <c r="C86" s="33" t="s">
        <v>21</v>
      </c>
      <c r="D86" s="33"/>
      <c r="E86" s="33"/>
      <c r="F86" s="29"/>
      <c r="G86" s="29"/>
      <c r="H86" s="29"/>
      <c r="I86" s="29"/>
      <c r="J86" s="29"/>
      <c r="K86" s="29"/>
      <c r="L86" s="29"/>
      <c r="M86" s="29"/>
      <c r="N86" s="29"/>
      <c r="O86" s="31">
        <f t="shared" si="3"/>
        <v>0</v>
      </c>
      <c r="P86" s="97">
        <f t="shared" si="2"/>
        <v>0</v>
      </c>
    </row>
    <row r="87" spans="1:16" x14ac:dyDescent="0.25">
      <c r="A87" s="26">
        <v>66</v>
      </c>
      <c r="B87" s="27" t="s">
        <v>87</v>
      </c>
      <c r="C87" s="28" t="s">
        <v>21</v>
      </c>
      <c r="D87" s="28"/>
      <c r="E87" s="28"/>
      <c r="F87" s="29"/>
      <c r="G87" s="29"/>
      <c r="H87" s="29"/>
      <c r="I87" s="29"/>
      <c r="J87" s="29"/>
      <c r="K87" s="29"/>
      <c r="L87" s="29"/>
      <c r="M87" s="29"/>
      <c r="N87" s="29"/>
      <c r="O87" s="31">
        <f t="shared" si="3"/>
        <v>0</v>
      </c>
      <c r="P87" s="97">
        <f t="shared" si="2"/>
        <v>0</v>
      </c>
    </row>
    <row r="88" spans="1:16" x14ac:dyDescent="0.25">
      <c r="A88" s="26">
        <v>67</v>
      </c>
      <c r="B88" s="27" t="s">
        <v>88</v>
      </c>
      <c r="C88" s="28" t="s">
        <v>21</v>
      </c>
      <c r="D88" s="28"/>
      <c r="E88" s="28"/>
      <c r="F88" s="29"/>
      <c r="G88" s="29"/>
      <c r="H88" s="29"/>
      <c r="I88" s="29"/>
      <c r="J88" s="29"/>
      <c r="K88" s="29"/>
      <c r="L88" s="29"/>
      <c r="M88" s="29"/>
      <c r="N88" s="29"/>
      <c r="O88" s="31">
        <f t="shared" si="3"/>
        <v>0</v>
      </c>
      <c r="P88" s="97">
        <f t="shared" si="2"/>
        <v>0</v>
      </c>
    </row>
    <row r="89" spans="1:16" x14ac:dyDescent="0.25">
      <c r="A89" s="26">
        <v>68</v>
      </c>
      <c r="B89" s="36" t="s">
        <v>89</v>
      </c>
      <c r="C89" s="37" t="s">
        <v>21</v>
      </c>
      <c r="D89" s="37"/>
      <c r="E89" s="37"/>
      <c r="F89" s="29"/>
      <c r="G89" s="29"/>
      <c r="H89" s="29"/>
      <c r="I89" s="29"/>
      <c r="J89" s="29"/>
      <c r="K89" s="29"/>
      <c r="L89" s="29"/>
      <c r="M89" s="29"/>
      <c r="N89" s="29"/>
      <c r="O89" s="31">
        <f t="shared" si="3"/>
        <v>0</v>
      </c>
      <c r="P89" s="97">
        <f t="shared" si="2"/>
        <v>0</v>
      </c>
    </row>
    <row r="90" spans="1:16" x14ac:dyDescent="0.25">
      <c r="A90" s="26"/>
      <c r="B90" s="39" t="s">
        <v>90</v>
      </c>
      <c r="C90" s="9"/>
      <c r="D90" s="9"/>
      <c r="E90" s="9"/>
      <c r="F90" s="29"/>
      <c r="G90" s="29"/>
      <c r="H90" s="29"/>
      <c r="I90" s="29"/>
      <c r="J90" s="29"/>
      <c r="K90" s="29"/>
      <c r="L90" s="29"/>
      <c r="M90" s="29"/>
      <c r="N90" s="29"/>
      <c r="O90" s="31">
        <f t="shared" si="3"/>
        <v>0</v>
      </c>
      <c r="P90" s="97">
        <f t="shared" si="2"/>
        <v>0</v>
      </c>
    </row>
    <row r="91" spans="1:16" x14ac:dyDescent="0.25">
      <c r="A91" s="26">
        <v>69</v>
      </c>
      <c r="B91" s="32" t="s">
        <v>91</v>
      </c>
      <c r="C91" s="33" t="s">
        <v>21</v>
      </c>
      <c r="D91" s="33"/>
      <c r="E91" s="33"/>
      <c r="F91" s="29"/>
      <c r="G91" s="29"/>
      <c r="H91" s="29"/>
      <c r="I91" s="29"/>
      <c r="J91" s="29"/>
      <c r="K91" s="29"/>
      <c r="L91" s="29"/>
      <c r="M91" s="29"/>
      <c r="N91" s="29"/>
      <c r="O91" s="31">
        <f t="shared" si="3"/>
        <v>0</v>
      </c>
      <c r="P91" s="97">
        <f t="shared" si="2"/>
        <v>0</v>
      </c>
    </row>
    <row r="92" spans="1:16" x14ac:dyDescent="0.25">
      <c r="A92" s="26">
        <v>70</v>
      </c>
      <c r="B92" s="32" t="s">
        <v>92</v>
      </c>
      <c r="C92" s="33" t="s">
        <v>21</v>
      </c>
      <c r="D92" s="33"/>
      <c r="E92" s="33"/>
      <c r="F92" s="29"/>
      <c r="G92" s="29"/>
      <c r="H92" s="29"/>
      <c r="I92" s="29"/>
      <c r="J92" s="29"/>
      <c r="K92" s="29"/>
      <c r="L92" s="29"/>
      <c r="M92" s="29"/>
      <c r="N92" s="29"/>
      <c r="O92" s="31">
        <f t="shared" si="3"/>
        <v>0</v>
      </c>
      <c r="P92" s="97">
        <f t="shared" si="2"/>
        <v>0</v>
      </c>
    </row>
    <row r="93" spans="1:16" x14ac:dyDescent="0.25">
      <c r="A93" s="26">
        <v>71</v>
      </c>
      <c r="B93" s="27" t="s">
        <v>93</v>
      </c>
      <c r="C93" s="28" t="s">
        <v>21</v>
      </c>
      <c r="D93" s="28"/>
      <c r="E93" s="28"/>
      <c r="F93" s="29"/>
      <c r="G93" s="29"/>
      <c r="H93" s="29"/>
      <c r="I93" s="29"/>
      <c r="J93" s="29"/>
      <c r="K93" s="29"/>
      <c r="L93" s="29"/>
      <c r="M93" s="29"/>
      <c r="N93" s="29"/>
      <c r="O93" s="31">
        <f t="shared" si="3"/>
        <v>0</v>
      </c>
      <c r="P93" s="97">
        <f t="shared" si="2"/>
        <v>0</v>
      </c>
    </row>
    <row r="94" spans="1:16" x14ac:dyDescent="0.25">
      <c r="A94" s="26">
        <v>72</v>
      </c>
      <c r="B94" s="27" t="s">
        <v>177</v>
      </c>
      <c r="C94" s="28" t="s">
        <v>21</v>
      </c>
      <c r="D94" s="28"/>
      <c r="E94" s="28"/>
      <c r="F94" s="29"/>
      <c r="G94" s="29"/>
      <c r="H94" s="29"/>
      <c r="I94" s="29"/>
      <c r="J94" s="29"/>
      <c r="K94" s="29"/>
      <c r="L94" s="29"/>
      <c r="M94" s="29"/>
      <c r="N94" s="29"/>
      <c r="O94" s="31">
        <f t="shared" si="3"/>
        <v>0</v>
      </c>
      <c r="P94" s="97">
        <f t="shared" si="2"/>
        <v>0</v>
      </c>
    </row>
    <row r="95" spans="1:16" x14ac:dyDescent="0.25">
      <c r="A95" s="26">
        <v>73</v>
      </c>
      <c r="B95" s="27" t="s">
        <v>94</v>
      </c>
      <c r="C95" s="28" t="s">
        <v>21</v>
      </c>
      <c r="D95" s="28"/>
      <c r="E95" s="28"/>
      <c r="F95" s="29"/>
      <c r="G95" s="29"/>
      <c r="H95" s="29">
        <v>0.16</v>
      </c>
      <c r="I95" s="29">
        <f>H95*1.2</f>
        <v>0.192</v>
      </c>
      <c r="J95" s="29"/>
      <c r="K95" s="29"/>
      <c r="L95" s="29"/>
      <c r="M95" s="29"/>
      <c r="N95" s="29"/>
      <c r="O95" s="31">
        <f t="shared" si="3"/>
        <v>0.16</v>
      </c>
      <c r="P95" s="97">
        <f t="shared" si="2"/>
        <v>0.192</v>
      </c>
    </row>
    <row r="96" spans="1:16" x14ac:dyDescent="0.25">
      <c r="A96" s="26">
        <v>74</v>
      </c>
      <c r="B96" s="27" t="s">
        <v>95</v>
      </c>
      <c r="C96" s="28" t="s">
        <v>21</v>
      </c>
      <c r="D96" s="28"/>
      <c r="E96" s="28"/>
      <c r="F96" s="29"/>
      <c r="G96" s="29"/>
      <c r="H96" s="29">
        <v>1.43E-2</v>
      </c>
      <c r="I96" s="29">
        <f>H96*1.2</f>
        <v>1.7159999999999998E-2</v>
      </c>
      <c r="J96" s="29"/>
      <c r="K96" s="29"/>
      <c r="L96" s="29"/>
      <c r="M96" s="29"/>
      <c r="N96" s="29"/>
      <c r="O96" s="31">
        <f t="shared" si="3"/>
        <v>1.43E-2</v>
      </c>
      <c r="P96" s="97">
        <f t="shared" si="2"/>
        <v>1.7159999999999998E-2</v>
      </c>
    </row>
    <row r="97" spans="1:16" x14ac:dyDescent="0.25">
      <c r="A97" s="26">
        <v>75</v>
      </c>
      <c r="B97" s="27" t="s">
        <v>96</v>
      </c>
      <c r="C97" s="28" t="s">
        <v>21</v>
      </c>
      <c r="D97" s="28"/>
      <c r="E97" s="28"/>
      <c r="F97" s="29"/>
      <c r="G97" s="29"/>
      <c r="H97" s="29">
        <v>2.2499999999999999E-2</v>
      </c>
      <c r="I97" s="29">
        <f>H97*1.2</f>
        <v>2.7E-2</v>
      </c>
      <c r="J97" s="29"/>
      <c r="K97" s="29"/>
      <c r="L97" s="29"/>
      <c r="M97" s="29"/>
      <c r="N97" s="29"/>
      <c r="O97" s="31">
        <f t="shared" si="3"/>
        <v>2.2499999999999999E-2</v>
      </c>
      <c r="P97" s="97">
        <f t="shared" si="2"/>
        <v>2.7E-2</v>
      </c>
    </row>
    <row r="98" spans="1:16" x14ac:dyDescent="0.25">
      <c r="A98" s="26">
        <v>76</v>
      </c>
      <c r="B98" s="27" t="s">
        <v>97</v>
      </c>
      <c r="C98" s="28" t="s">
        <v>21</v>
      </c>
      <c r="D98" s="28"/>
      <c r="E98" s="28"/>
      <c r="F98" s="29">
        <v>6.1199999999999997E-2</v>
      </c>
      <c r="G98" s="29"/>
      <c r="H98" s="29"/>
      <c r="I98" s="29"/>
      <c r="J98" s="29"/>
      <c r="K98" s="29"/>
      <c r="L98" s="29"/>
      <c r="M98" s="29"/>
      <c r="N98" s="29"/>
      <c r="O98" s="31">
        <f t="shared" si="3"/>
        <v>6.1199999999999997E-2</v>
      </c>
      <c r="P98" s="97">
        <f t="shared" si="2"/>
        <v>0</v>
      </c>
    </row>
    <row r="99" spans="1:16" x14ac:dyDescent="0.25">
      <c r="A99" s="26">
        <v>77</v>
      </c>
      <c r="B99" s="27" t="s">
        <v>98</v>
      </c>
      <c r="C99" s="28" t="s">
        <v>21</v>
      </c>
      <c r="D99" s="28"/>
      <c r="E99" s="28"/>
      <c r="F99" s="29"/>
      <c r="G99" s="29">
        <v>9.2100000000000001E-2</v>
      </c>
      <c r="H99" s="29"/>
      <c r="I99" s="29"/>
      <c r="J99" s="29"/>
      <c r="K99" s="29"/>
      <c r="L99" s="29"/>
      <c r="M99" s="29"/>
      <c r="N99" s="29"/>
      <c r="O99" s="31">
        <f t="shared" si="3"/>
        <v>0</v>
      </c>
      <c r="P99" s="97">
        <f t="shared" si="2"/>
        <v>9.2100000000000001E-2</v>
      </c>
    </row>
    <row r="100" spans="1:16" x14ac:dyDescent="0.25">
      <c r="A100" s="26">
        <v>78</v>
      </c>
      <c r="B100" s="40" t="s">
        <v>99</v>
      </c>
      <c r="C100" s="41" t="s">
        <v>21</v>
      </c>
      <c r="D100" s="41"/>
      <c r="E100" s="41"/>
      <c r="F100" s="29"/>
      <c r="G100" s="29"/>
      <c r="H100" s="29"/>
      <c r="I100" s="29"/>
      <c r="J100" s="29"/>
      <c r="K100" s="29"/>
      <c r="L100" s="29"/>
      <c r="M100" s="29"/>
      <c r="N100" s="29"/>
      <c r="O100" s="31">
        <f t="shared" si="3"/>
        <v>0</v>
      </c>
      <c r="P100" s="97">
        <f t="shared" si="2"/>
        <v>0</v>
      </c>
    </row>
    <row r="101" spans="1:16" x14ac:dyDescent="0.25">
      <c r="A101" s="26">
        <v>79</v>
      </c>
      <c r="B101" s="40" t="s">
        <v>100</v>
      </c>
      <c r="C101" s="41" t="s">
        <v>21</v>
      </c>
      <c r="D101" s="41"/>
      <c r="E101" s="41"/>
      <c r="F101" s="29"/>
      <c r="G101" s="29"/>
      <c r="H101" s="29"/>
      <c r="I101" s="29"/>
      <c r="J101" s="29"/>
      <c r="K101" s="29"/>
      <c r="L101" s="29"/>
      <c r="M101" s="29"/>
      <c r="N101" s="29"/>
      <c r="O101" s="31">
        <f t="shared" si="3"/>
        <v>0</v>
      </c>
      <c r="P101" s="97">
        <f t="shared" si="2"/>
        <v>0</v>
      </c>
    </row>
    <row r="102" spans="1:16" x14ac:dyDescent="0.25">
      <c r="A102" s="26">
        <v>80</v>
      </c>
      <c r="B102" s="40" t="s">
        <v>101</v>
      </c>
      <c r="C102" s="41" t="s">
        <v>21</v>
      </c>
      <c r="D102" s="41"/>
      <c r="E102" s="41"/>
      <c r="F102" s="29"/>
      <c r="G102" s="29"/>
      <c r="H102" s="29"/>
      <c r="I102" s="29"/>
      <c r="J102" s="29"/>
      <c r="K102" s="29"/>
      <c r="L102" s="29"/>
      <c r="M102" s="29"/>
      <c r="N102" s="29"/>
      <c r="O102" s="31">
        <f t="shared" si="3"/>
        <v>0</v>
      </c>
      <c r="P102" s="97">
        <f t="shared" si="2"/>
        <v>0</v>
      </c>
    </row>
    <row r="103" spans="1:16" x14ac:dyDescent="0.25">
      <c r="A103" s="42"/>
      <c r="B103" s="43" t="s">
        <v>102</v>
      </c>
      <c r="C103" s="41"/>
      <c r="D103" s="41"/>
      <c r="E103" s="41"/>
      <c r="F103" s="29"/>
      <c r="G103" s="29"/>
      <c r="H103" s="29"/>
      <c r="I103" s="29"/>
      <c r="J103" s="29"/>
      <c r="K103" s="29"/>
      <c r="L103" s="29"/>
      <c r="M103" s="29"/>
      <c r="N103" s="29"/>
      <c r="O103" s="31">
        <f t="shared" si="3"/>
        <v>0</v>
      </c>
      <c r="P103" s="97">
        <f t="shared" si="2"/>
        <v>0</v>
      </c>
    </row>
    <row r="104" spans="1:16" x14ac:dyDescent="0.25">
      <c r="A104" s="26">
        <v>81</v>
      </c>
      <c r="B104" s="27" t="s">
        <v>103</v>
      </c>
      <c r="C104" s="28" t="s">
        <v>21</v>
      </c>
      <c r="D104" s="28"/>
      <c r="E104" s="28"/>
      <c r="F104" s="29"/>
      <c r="G104" s="29"/>
      <c r="H104" s="29"/>
      <c r="I104" s="29"/>
      <c r="J104" s="29"/>
      <c r="K104" s="29"/>
      <c r="L104" s="29"/>
      <c r="M104" s="29"/>
      <c r="N104" s="29"/>
      <c r="O104" s="31">
        <f t="shared" si="3"/>
        <v>0</v>
      </c>
      <c r="P104" s="97">
        <f t="shared" si="2"/>
        <v>0</v>
      </c>
    </row>
    <row r="105" spans="1:16" x14ac:dyDescent="0.25">
      <c r="A105" s="44">
        <v>82</v>
      </c>
      <c r="B105" s="45" t="s">
        <v>11</v>
      </c>
      <c r="C105" s="46" t="s">
        <v>21</v>
      </c>
      <c r="D105" s="46"/>
      <c r="E105" s="46"/>
      <c r="F105" s="29"/>
      <c r="G105" s="29"/>
      <c r="H105" s="29"/>
      <c r="I105" s="29"/>
      <c r="J105" s="29"/>
      <c r="K105" s="29"/>
      <c r="L105" s="29"/>
      <c r="M105" s="29"/>
      <c r="N105" s="29"/>
      <c r="O105" s="31">
        <f t="shared" si="3"/>
        <v>0</v>
      </c>
      <c r="P105" s="97">
        <f t="shared" si="2"/>
        <v>0</v>
      </c>
    </row>
    <row r="106" spans="1:16" x14ac:dyDescent="0.25">
      <c r="A106" s="26">
        <v>83</v>
      </c>
      <c r="B106" s="32" t="s">
        <v>104</v>
      </c>
      <c r="C106" s="47" t="s">
        <v>21</v>
      </c>
      <c r="D106" s="28"/>
      <c r="E106" s="28"/>
      <c r="F106" s="29"/>
      <c r="G106" s="29"/>
      <c r="H106" s="29"/>
      <c r="I106" s="29"/>
      <c r="J106" s="29"/>
      <c r="K106" s="29"/>
      <c r="L106" s="29"/>
      <c r="M106" s="29"/>
      <c r="N106" s="29"/>
      <c r="O106" s="31">
        <f t="shared" si="3"/>
        <v>0</v>
      </c>
      <c r="P106" s="97">
        <f t="shared" si="2"/>
        <v>0</v>
      </c>
    </row>
    <row r="107" spans="1:16" x14ac:dyDescent="0.25">
      <c r="A107" s="26">
        <v>84</v>
      </c>
      <c r="B107" s="32" t="s">
        <v>8</v>
      </c>
      <c r="C107" s="47" t="s">
        <v>105</v>
      </c>
      <c r="D107" s="28"/>
      <c r="E107" s="28"/>
      <c r="F107" s="29"/>
      <c r="G107" s="29"/>
      <c r="H107" s="29"/>
      <c r="I107" s="29"/>
      <c r="J107" s="29"/>
      <c r="K107" s="29"/>
      <c r="L107" s="29"/>
      <c r="M107" s="29"/>
      <c r="N107" s="29"/>
      <c r="O107" s="31">
        <f t="shared" si="3"/>
        <v>0</v>
      </c>
      <c r="P107" s="97">
        <f t="shared" si="2"/>
        <v>0</v>
      </c>
    </row>
    <row r="108" spans="1:16" x14ac:dyDescent="0.25">
      <c r="A108" s="42"/>
      <c r="B108" s="43" t="s">
        <v>106</v>
      </c>
      <c r="C108" s="41"/>
      <c r="D108" s="41"/>
      <c r="E108" s="41"/>
      <c r="F108" s="29"/>
      <c r="G108" s="29"/>
      <c r="H108" s="29"/>
      <c r="I108" s="29"/>
      <c r="J108" s="29"/>
      <c r="K108" s="29"/>
      <c r="L108" s="29"/>
      <c r="M108" s="29"/>
      <c r="N108" s="29"/>
      <c r="O108" s="31">
        <f t="shared" si="3"/>
        <v>0</v>
      </c>
      <c r="P108" s="97">
        <f t="shared" si="2"/>
        <v>0</v>
      </c>
    </row>
    <row r="109" spans="1:16" x14ac:dyDescent="0.25">
      <c r="A109" s="26">
        <v>85</v>
      </c>
      <c r="B109" s="32" t="s">
        <v>10</v>
      </c>
      <c r="C109" s="33" t="s">
        <v>58</v>
      </c>
      <c r="D109" s="33"/>
      <c r="E109" s="33"/>
      <c r="F109" s="29"/>
      <c r="G109" s="29"/>
      <c r="H109" s="30"/>
      <c r="I109" s="30"/>
      <c r="J109" s="29"/>
      <c r="K109" s="29"/>
      <c r="L109" s="29"/>
      <c r="M109" s="29"/>
      <c r="N109" s="29"/>
      <c r="O109" s="31">
        <f t="shared" si="3"/>
        <v>0</v>
      </c>
      <c r="P109" s="97">
        <f t="shared" si="2"/>
        <v>0</v>
      </c>
    </row>
    <row r="110" spans="1:16" x14ac:dyDescent="0.25">
      <c r="A110" s="26"/>
      <c r="B110" s="43" t="s">
        <v>107</v>
      </c>
      <c r="C110" s="33"/>
      <c r="D110" s="33"/>
      <c r="E110" s="33"/>
      <c r="F110" s="29"/>
      <c r="G110" s="29"/>
      <c r="H110" s="29"/>
      <c r="I110" s="29"/>
      <c r="J110" s="29"/>
      <c r="K110" s="29"/>
      <c r="L110" s="29"/>
      <c r="M110" s="29"/>
      <c r="N110" s="29"/>
      <c r="O110" s="31">
        <f t="shared" si="3"/>
        <v>0</v>
      </c>
      <c r="P110" s="97">
        <f t="shared" si="2"/>
        <v>0</v>
      </c>
    </row>
    <row r="111" spans="1:16" x14ac:dyDescent="0.25">
      <c r="A111" s="48">
        <v>86</v>
      </c>
      <c r="B111" s="32" t="s">
        <v>108</v>
      </c>
      <c r="C111" s="25" t="s">
        <v>105</v>
      </c>
      <c r="D111" s="25"/>
      <c r="E111" s="25"/>
      <c r="F111" s="29"/>
      <c r="G111" s="29"/>
      <c r="H111" s="29"/>
      <c r="I111" s="29"/>
      <c r="J111" s="29"/>
      <c r="K111" s="29"/>
      <c r="L111" s="29"/>
      <c r="M111" s="29"/>
      <c r="N111" s="29"/>
      <c r="O111" s="31">
        <f t="shared" si="3"/>
        <v>0</v>
      </c>
      <c r="P111" s="97">
        <f t="shared" si="2"/>
        <v>0</v>
      </c>
    </row>
    <row r="112" spans="1:16" x14ac:dyDescent="0.25">
      <c r="A112" s="26">
        <v>87</v>
      </c>
      <c r="B112" s="32" t="s">
        <v>109</v>
      </c>
      <c r="C112" s="33" t="s">
        <v>21</v>
      </c>
      <c r="D112" s="33"/>
      <c r="E112" s="33"/>
      <c r="F112" s="29"/>
      <c r="G112" s="29"/>
      <c r="H112" s="29"/>
      <c r="I112" s="29"/>
      <c r="J112" s="29"/>
      <c r="K112" s="29"/>
      <c r="L112" s="29"/>
      <c r="M112" s="29"/>
      <c r="N112" s="29"/>
      <c r="O112" s="31">
        <f t="shared" si="3"/>
        <v>0</v>
      </c>
      <c r="P112" s="97">
        <f t="shared" si="2"/>
        <v>0</v>
      </c>
    </row>
    <row r="113" spans="1:16" x14ac:dyDescent="0.25">
      <c r="B113" s="49" t="s">
        <v>110</v>
      </c>
      <c r="C113" s="25"/>
      <c r="D113" s="25"/>
      <c r="E113" s="25"/>
      <c r="F113" s="21"/>
      <c r="G113" s="21"/>
      <c r="H113" s="22"/>
      <c r="I113" s="22"/>
      <c r="J113" s="22"/>
      <c r="K113" s="22"/>
      <c r="L113" s="22"/>
      <c r="M113" s="22"/>
      <c r="N113" s="22"/>
      <c r="O113" s="31">
        <f t="shared" si="3"/>
        <v>0</v>
      </c>
      <c r="P113" s="97">
        <f t="shared" si="2"/>
        <v>0</v>
      </c>
    </row>
    <row r="114" spans="1:16" x14ac:dyDescent="0.25">
      <c r="A114" s="26">
        <v>88</v>
      </c>
      <c r="B114" s="27" t="s">
        <v>111</v>
      </c>
      <c r="C114" s="46" t="s">
        <v>21</v>
      </c>
      <c r="D114" s="46"/>
      <c r="E114" s="46"/>
      <c r="F114" s="29"/>
      <c r="G114" s="29"/>
      <c r="H114" s="29"/>
      <c r="I114" s="29"/>
      <c r="J114" s="29"/>
      <c r="K114" s="29"/>
      <c r="L114" s="29"/>
      <c r="M114" s="29"/>
      <c r="N114" s="29"/>
      <c r="O114" s="31">
        <f t="shared" si="3"/>
        <v>0</v>
      </c>
      <c r="P114" s="97">
        <f t="shared" si="2"/>
        <v>0</v>
      </c>
    </row>
  </sheetData>
  <mergeCells count="9">
    <mergeCell ref="P8:P9"/>
    <mergeCell ref="A1:O3"/>
    <mergeCell ref="A4:O6"/>
    <mergeCell ref="F7:O7"/>
    <mergeCell ref="O8:O9"/>
    <mergeCell ref="H9:I9"/>
    <mergeCell ref="M9:N9"/>
    <mergeCell ref="K9:L9"/>
    <mergeCell ref="D8:N8"/>
  </mergeCells>
  <pageMargins left="0.7" right="0.7" top="0.75" bottom="0.75" header="0.3" footer="0.3"/>
  <pageSetup paperSize="9" scale="2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4"/>
  <sheetViews>
    <sheetView workbookViewId="0">
      <selection activeCell="A7" sqref="A7:O12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5" width="13.85546875" customWidth="1"/>
    <col min="6" max="9" width="15.42578125" customWidth="1"/>
    <col min="10" max="10" width="14.28515625" customWidth="1"/>
    <col min="11" max="12" width="12" customWidth="1"/>
    <col min="13" max="14" width="11.85546875" customWidth="1"/>
    <col min="15" max="15" width="12.5703125" style="50" customWidth="1"/>
    <col min="16" max="16" width="13.7109375" customWidth="1"/>
    <col min="221" max="221" width="3.7109375" customWidth="1"/>
    <col min="222" max="222" width="27.85546875" customWidth="1"/>
    <col min="223" max="223" width="3.7109375" customWidth="1"/>
    <col min="224" max="263" width="0" hidden="1" customWidth="1"/>
    <col min="264" max="264" width="10.28515625" customWidth="1"/>
    <col min="266" max="266" width="12.5703125" customWidth="1"/>
    <col min="270" max="270" width="10.7109375" customWidth="1"/>
    <col min="477" max="477" width="3.7109375" customWidth="1"/>
    <col min="478" max="478" width="27.85546875" customWidth="1"/>
    <col min="479" max="479" width="3.7109375" customWidth="1"/>
    <col min="480" max="519" width="0" hidden="1" customWidth="1"/>
    <col min="520" max="520" width="10.28515625" customWidth="1"/>
    <col min="522" max="522" width="12.5703125" customWidth="1"/>
    <col min="526" max="526" width="10.7109375" customWidth="1"/>
    <col min="733" max="733" width="3.7109375" customWidth="1"/>
    <col min="734" max="734" width="27.85546875" customWidth="1"/>
    <col min="735" max="735" width="3.7109375" customWidth="1"/>
    <col min="736" max="775" width="0" hidden="1" customWidth="1"/>
    <col min="776" max="776" width="10.28515625" customWidth="1"/>
    <col min="778" max="778" width="12.5703125" customWidth="1"/>
    <col min="782" max="782" width="10.7109375" customWidth="1"/>
    <col min="989" max="989" width="3.7109375" customWidth="1"/>
    <col min="990" max="990" width="27.85546875" customWidth="1"/>
    <col min="991" max="991" width="3.7109375" customWidth="1"/>
    <col min="992" max="1031" width="0" hidden="1" customWidth="1"/>
    <col min="1032" max="1032" width="10.28515625" customWidth="1"/>
    <col min="1034" max="1034" width="12.5703125" customWidth="1"/>
    <col min="1038" max="1038" width="10.7109375" customWidth="1"/>
    <col min="1245" max="1245" width="3.7109375" customWidth="1"/>
    <col min="1246" max="1246" width="27.85546875" customWidth="1"/>
    <col min="1247" max="1247" width="3.7109375" customWidth="1"/>
    <col min="1248" max="1287" width="0" hidden="1" customWidth="1"/>
    <col min="1288" max="1288" width="10.28515625" customWidth="1"/>
    <col min="1290" max="1290" width="12.5703125" customWidth="1"/>
    <col min="1294" max="1294" width="10.7109375" customWidth="1"/>
    <col min="1501" max="1501" width="3.7109375" customWidth="1"/>
    <col min="1502" max="1502" width="27.85546875" customWidth="1"/>
    <col min="1503" max="1503" width="3.7109375" customWidth="1"/>
    <col min="1504" max="1543" width="0" hidden="1" customWidth="1"/>
    <col min="1544" max="1544" width="10.28515625" customWidth="1"/>
    <col min="1546" max="1546" width="12.5703125" customWidth="1"/>
    <col min="1550" max="1550" width="10.7109375" customWidth="1"/>
    <col min="1757" max="1757" width="3.7109375" customWidth="1"/>
    <col min="1758" max="1758" width="27.85546875" customWidth="1"/>
    <col min="1759" max="1759" width="3.7109375" customWidth="1"/>
    <col min="1760" max="1799" width="0" hidden="1" customWidth="1"/>
    <col min="1800" max="1800" width="10.28515625" customWidth="1"/>
    <col min="1802" max="1802" width="12.5703125" customWidth="1"/>
    <col min="1806" max="1806" width="10.7109375" customWidth="1"/>
    <col min="2013" max="2013" width="3.7109375" customWidth="1"/>
    <col min="2014" max="2014" width="27.85546875" customWidth="1"/>
    <col min="2015" max="2015" width="3.7109375" customWidth="1"/>
    <col min="2016" max="2055" width="0" hidden="1" customWidth="1"/>
    <col min="2056" max="2056" width="10.28515625" customWidth="1"/>
    <col min="2058" max="2058" width="12.5703125" customWidth="1"/>
    <col min="2062" max="2062" width="10.7109375" customWidth="1"/>
    <col min="2269" max="2269" width="3.7109375" customWidth="1"/>
    <col min="2270" max="2270" width="27.85546875" customWidth="1"/>
    <col min="2271" max="2271" width="3.7109375" customWidth="1"/>
    <col min="2272" max="2311" width="0" hidden="1" customWidth="1"/>
    <col min="2312" max="2312" width="10.28515625" customWidth="1"/>
    <col min="2314" max="2314" width="12.5703125" customWidth="1"/>
    <col min="2318" max="2318" width="10.7109375" customWidth="1"/>
    <col min="2525" max="2525" width="3.7109375" customWidth="1"/>
    <col min="2526" max="2526" width="27.85546875" customWidth="1"/>
    <col min="2527" max="2527" width="3.7109375" customWidth="1"/>
    <col min="2528" max="2567" width="0" hidden="1" customWidth="1"/>
    <col min="2568" max="2568" width="10.28515625" customWidth="1"/>
    <col min="2570" max="2570" width="12.5703125" customWidth="1"/>
    <col min="2574" max="2574" width="10.7109375" customWidth="1"/>
    <col min="2781" max="2781" width="3.7109375" customWidth="1"/>
    <col min="2782" max="2782" width="27.85546875" customWidth="1"/>
    <col min="2783" max="2783" width="3.7109375" customWidth="1"/>
    <col min="2784" max="2823" width="0" hidden="1" customWidth="1"/>
    <col min="2824" max="2824" width="10.28515625" customWidth="1"/>
    <col min="2826" max="2826" width="12.5703125" customWidth="1"/>
    <col min="2830" max="2830" width="10.7109375" customWidth="1"/>
    <col min="3037" max="3037" width="3.7109375" customWidth="1"/>
    <col min="3038" max="3038" width="27.85546875" customWidth="1"/>
    <col min="3039" max="3039" width="3.7109375" customWidth="1"/>
    <col min="3040" max="3079" width="0" hidden="1" customWidth="1"/>
    <col min="3080" max="3080" width="10.28515625" customWidth="1"/>
    <col min="3082" max="3082" width="12.5703125" customWidth="1"/>
    <col min="3086" max="3086" width="10.7109375" customWidth="1"/>
    <col min="3293" max="3293" width="3.7109375" customWidth="1"/>
    <col min="3294" max="3294" width="27.85546875" customWidth="1"/>
    <col min="3295" max="3295" width="3.7109375" customWidth="1"/>
    <col min="3296" max="3335" width="0" hidden="1" customWidth="1"/>
    <col min="3336" max="3336" width="10.28515625" customWidth="1"/>
    <col min="3338" max="3338" width="12.5703125" customWidth="1"/>
    <col min="3342" max="3342" width="10.7109375" customWidth="1"/>
    <col min="3549" max="3549" width="3.7109375" customWidth="1"/>
    <col min="3550" max="3550" width="27.85546875" customWidth="1"/>
    <col min="3551" max="3551" width="3.7109375" customWidth="1"/>
    <col min="3552" max="3591" width="0" hidden="1" customWidth="1"/>
    <col min="3592" max="3592" width="10.28515625" customWidth="1"/>
    <col min="3594" max="3594" width="12.5703125" customWidth="1"/>
    <col min="3598" max="3598" width="10.7109375" customWidth="1"/>
    <col min="3805" max="3805" width="3.7109375" customWidth="1"/>
    <col min="3806" max="3806" width="27.85546875" customWidth="1"/>
    <col min="3807" max="3807" width="3.7109375" customWidth="1"/>
    <col min="3808" max="3847" width="0" hidden="1" customWidth="1"/>
    <col min="3848" max="3848" width="10.28515625" customWidth="1"/>
    <col min="3850" max="3850" width="12.5703125" customWidth="1"/>
    <col min="3854" max="3854" width="10.7109375" customWidth="1"/>
    <col min="4061" max="4061" width="3.7109375" customWidth="1"/>
    <col min="4062" max="4062" width="27.85546875" customWidth="1"/>
    <col min="4063" max="4063" width="3.7109375" customWidth="1"/>
    <col min="4064" max="4103" width="0" hidden="1" customWidth="1"/>
    <col min="4104" max="4104" width="10.28515625" customWidth="1"/>
    <col min="4106" max="4106" width="12.5703125" customWidth="1"/>
    <col min="4110" max="4110" width="10.7109375" customWidth="1"/>
    <col min="4317" max="4317" width="3.7109375" customWidth="1"/>
    <col min="4318" max="4318" width="27.85546875" customWidth="1"/>
    <col min="4319" max="4319" width="3.7109375" customWidth="1"/>
    <col min="4320" max="4359" width="0" hidden="1" customWidth="1"/>
    <col min="4360" max="4360" width="10.28515625" customWidth="1"/>
    <col min="4362" max="4362" width="12.5703125" customWidth="1"/>
    <col min="4366" max="4366" width="10.7109375" customWidth="1"/>
    <col min="4573" max="4573" width="3.7109375" customWidth="1"/>
    <col min="4574" max="4574" width="27.85546875" customWidth="1"/>
    <col min="4575" max="4575" width="3.7109375" customWidth="1"/>
    <col min="4576" max="4615" width="0" hidden="1" customWidth="1"/>
    <col min="4616" max="4616" width="10.28515625" customWidth="1"/>
    <col min="4618" max="4618" width="12.5703125" customWidth="1"/>
    <col min="4622" max="4622" width="10.7109375" customWidth="1"/>
    <col min="4829" max="4829" width="3.7109375" customWidth="1"/>
    <col min="4830" max="4830" width="27.85546875" customWidth="1"/>
    <col min="4831" max="4831" width="3.7109375" customWidth="1"/>
    <col min="4832" max="4871" width="0" hidden="1" customWidth="1"/>
    <col min="4872" max="4872" width="10.28515625" customWidth="1"/>
    <col min="4874" max="4874" width="12.5703125" customWidth="1"/>
    <col min="4878" max="4878" width="10.7109375" customWidth="1"/>
    <col min="5085" max="5085" width="3.7109375" customWidth="1"/>
    <col min="5086" max="5086" width="27.85546875" customWidth="1"/>
    <col min="5087" max="5087" width="3.7109375" customWidth="1"/>
    <col min="5088" max="5127" width="0" hidden="1" customWidth="1"/>
    <col min="5128" max="5128" width="10.28515625" customWidth="1"/>
    <col min="5130" max="5130" width="12.5703125" customWidth="1"/>
    <col min="5134" max="5134" width="10.7109375" customWidth="1"/>
    <col min="5341" max="5341" width="3.7109375" customWidth="1"/>
    <col min="5342" max="5342" width="27.85546875" customWidth="1"/>
    <col min="5343" max="5343" width="3.7109375" customWidth="1"/>
    <col min="5344" max="5383" width="0" hidden="1" customWidth="1"/>
    <col min="5384" max="5384" width="10.28515625" customWidth="1"/>
    <col min="5386" max="5386" width="12.5703125" customWidth="1"/>
    <col min="5390" max="5390" width="10.7109375" customWidth="1"/>
    <col min="5597" max="5597" width="3.7109375" customWidth="1"/>
    <col min="5598" max="5598" width="27.85546875" customWidth="1"/>
    <col min="5599" max="5599" width="3.7109375" customWidth="1"/>
    <col min="5600" max="5639" width="0" hidden="1" customWidth="1"/>
    <col min="5640" max="5640" width="10.28515625" customWidth="1"/>
    <col min="5642" max="5642" width="12.5703125" customWidth="1"/>
    <col min="5646" max="5646" width="10.7109375" customWidth="1"/>
    <col min="5853" max="5853" width="3.7109375" customWidth="1"/>
    <col min="5854" max="5854" width="27.85546875" customWidth="1"/>
    <col min="5855" max="5855" width="3.7109375" customWidth="1"/>
    <col min="5856" max="5895" width="0" hidden="1" customWidth="1"/>
    <col min="5896" max="5896" width="10.28515625" customWidth="1"/>
    <col min="5898" max="5898" width="12.5703125" customWidth="1"/>
    <col min="5902" max="5902" width="10.7109375" customWidth="1"/>
    <col min="6109" max="6109" width="3.7109375" customWidth="1"/>
    <col min="6110" max="6110" width="27.85546875" customWidth="1"/>
    <col min="6111" max="6111" width="3.7109375" customWidth="1"/>
    <col min="6112" max="6151" width="0" hidden="1" customWidth="1"/>
    <col min="6152" max="6152" width="10.28515625" customWidth="1"/>
    <col min="6154" max="6154" width="12.5703125" customWidth="1"/>
    <col min="6158" max="6158" width="10.7109375" customWidth="1"/>
    <col min="6365" max="6365" width="3.7109375" customWidth="1"/>
    <col min="6366" max="6366" width="27.85546875" customWidth="1"/>
    <col min="6367" max="6367" width="3.7109375" customWidth="1"/>
    <col min="6368" max="6407" width="0" hidden="1" customWidth="1"/>
    <col min="6408" max="6408" width="10.28515625" customWidth="1"/>
    <col min="6410" max="6410" width="12.5703125" customWidth="1"/>
    <col min="6414" max="6414" width="10.7109375" customWidth="1"/>
    <col min="6621" max="6621" width="3.7109375" customWidth="1"/>
    <col min="6622" max="6622" width="27.85546875" customWidth="1"/>
    <col min="6623" max="6623" width="3.7109375" customWidth="1"/>
    <col min="6624" max="6663" width="0" hidden="1" customWidth="1"/>
    <col min="6664" max="6664" width="10.28515625" customWidth="1"/>
    <col min="6666" max="6666" width="12.5703125" customWidth="1"/>
    <col min="6670" max="6670" width="10.7109375" customWidth="1"/>
    <col min="6877" max="6877" width="3.7109375" customWidth="1"/>
    <col min="6878" max="6878" width="27.85546875" customWidth="1"/>
    <col min="6879" max="6879" width="3.7109375" customWidth="1"/>
    <col min="6880" max="6919" width="0" hidden="1" customWidth="1"/>
    <col min="6920" max="6920" width="10.28515625" customWidth="1"/>
    <col min="6922" max="6922" width="12.5703125" customWidth="1"/>
    <col min="6926" max="6926" width="10.7109375" customWidth="1"/>
    <col min="7133" max="7133" width="3.7109375" customWidth="1"/>
    <col min="7134" max="7134" width="27.85546875" customWidth="1"/>
    <col min="7135" max="7135" width="3.7109375" customWidth="1"/>
    <col min="7136" max="7175" width="0" hidden="1" customWidth="1"/>
    <col min="7176" max="7176" width="10.28515625" customWidth="1"/>
    <col min="7178" max="7178" width="12.5703125" customWidth="1"/>
    <col min="7182" max="7182" width="10.7109375" customWidth="1"/>
    <col min="7389" max="7389" width="3.7109375" customWidth="1"/>
    <col min="7390" max="7390" width="27.85546875" customWidth="1"/>
    <col min="7391" max="7391" width="3.7109375" customWidth="1"/>
    <col min="7392" max="7431" width="0" hidden="1" customWidth="1"/>
    <col min="7432" max="7432" width="10.28515625" customWidth="1"/>
    <col min="7434" max="7434" width="12.5703125" customWidth="1"/>
    <col min="7438" max="7438" width="10.7109375" customWidth="1"/>
    <col min="7645" max="7645" width="3.7109375" customWidth="1"/>
    <col min="7646" max="7646" width="27.85546875" customWidth="1"/>
    <col min="7647" max="7647" width="3.7109375" customWidth="1"/>
    <col min="7648" max="7687" width="0" hidden="1" customWidth="1"/>
    <col min="7688" max="7688" width="10.28515625" customWidth="1"/>
    <col min="7690" max="7690" width="12.5703125" customWidth="1"/>
    <col min="7694" max="7694" width="10.7109375" customWidth="1"/>
    <col min="7901" max="7901" width="3.7109375" customWidth="1"/>
    <col min="7902" max="7902" width="27.85546875" customWidth="1"/>
    <col min="7903" max="7903" width="3.7109375" customWidth="1"/>
    <col min="7904" max="7943" width="0" hidden="1" customWidth="1"/>
    <col min="7944" max="7944" width="10.28515625" customWidth="1"/>
    <col min="7946" max="7946" width="12.5703125" customWidth="1"/>
    <col min="7950" max="7950" width="10.7109375" customWidth="1"/>
    <col min="8157" max="8157" width="3.7109375" customWidth="1"/>
    <col min="8158" max="8158" width="27.85546875" customWidth="1"/>
    <col min="8159" max="8159" width="3.7109375" customWidth="1"/>
    <col min="8160" max="8199" width="0" hidden="1" customWidth="1"/>
    <col min="8200" max="8200" width="10.28515625" customWidth="1"/>
    <col min="8202" max="8202" width="12.5703125" customWidth="1"/>
    <col min="8206" max="8206" width="10.7109375" customWidth="1"/>
    <col min="8413" max="8413" width="3.7109375" customWidth="1"/>
    <col min="8414" max="8414" width="27.85546875" customWidth="1"/>
    <col min="8415" max="8415" width="3.7109375" customWidth="1"/>
    <col min="8416" max="8455" width="0" hidden="1" customWidth="1"/>
    <col min="8456" max="8456" width="10.28515625" customWidth="1"/>
    <col min="8458" max="8458" width="12.5703125" customWidth="1"/>
    <col min="8462" max="8462" width="10.7109375" customWidth="1"/>
    <col min="8669" max="8669" width="3.7109375" customWidth="1"/>
    <col min="8670" max="8670" width="27.85546875" customWidth="1"/>
    <col min="8671" max="8671" width="3.7109375" customWidth="1"/>
    <col min="8672" max="8711" width="0" hidden="1" customWidth="1"/>
    <col min="8712" max="8712" width="10.28515625" customWidth="1"/>
    <col min="8714" max="8714" width="12.5703125" customWidth="1"/>
    <col min="8718" max="8718" width="10.7109375" customWidth="1"/>
    <col min="8925" max="8925" width="3.7109375" customWidth="1"/>
    <col min="8926" max="8926" width="27.85546875" customWidth="1"/>
    <col min="8927" max="8927" width="3.7109375" customWidth="1"/>
    <col min="8928" max="8967" width="0" hidden="1" customWidth="1"/>
    <col min="8968" max="8968" width="10.28515625" customWidth="1"/>
    <col min="8970" max="8970" width="12.5703125" customWidth="1"/>
    <col min="8974" max="8974" width="10.7109375" customWidth="1"/>
    <col min="9181" max="9181" width="3.7109375" customWidth="1"/>
    <col min="9182" max="9182" width="27.85546875" customWidth="1"/>
    <col min="9183" max="9183" width="3.7109375" customWidth="1"/>
    <col min="9184" max="9223" width="0" hidden="1" customWidth="1"/>
    <col min="9224" max="9224" width="10.28515625" customWidth="1"/>
    <col min="9226" max="9226" width="12.5703125" customWidth="1"/>
    <col min="9230" max="9230" width="10.7109375" customWidth="1"/>
    <col min="9437" max="9437" width="3.7109375" customWidth="1"/>
    <col min="9438" max="9438" width="27.85546875" customWidth="1"/>
    <col min="9439" max="9439" width="3.7109375" customWidth="1"/>
    <col min="9440" max="9479" width="0" hidden="1" customWidth="1"/>
    <col min="9480" max="9480" width="10.28515625" customWidth="1"/>
    <col min="9482" max="9482" width="12.5703125" customWidth="1"/>
    <col min="9486" max="9486" width="10.7109375" customWidth="1"/>
    <col min="9693" max="9693" width="3.7109375" customWidth="1"/>
    <col min="9694" max="9694" width="27.85546875" customWidth="1"/>
    <col min="9695" max="9695" width="3.7109375" customWidth="1"/>
    <col min="9696" max="9735" width="0" hidden="1" customWidth="1"/>
    <col min="9736" max="9736" width="10.28515625" customWidth="1"/>
    <col min="9738" max="9738" width="12.5703125" customWidth="1"/>
    <col min="9742" max="9742" width="10.7109375" customWidth="1"/>
    <col min="9949" max="9949" width="3.7109375" customWidth="1"/>
    <col min="9950" max="9950" width="27.85546875" customWidth="1"/>
    <col min="9951" max="9951" width="3.7109375" customWidth="1"/>
    <col min="9952" max="9991" width="0" hidden="1" customWidth="1"/>
    <col min="9992" max="9992" width="10.28515625" customWidth="1"/>
    <col min="9994" max="9994" width="12.5703125" customWidth="1"/>
    <col min="9998" max="9998" width="10.7109375" customWidth="1"/>
    <col min="10205" max="10205" width="3.7109375" customWidth="1"/>
    <col min="10206" max="10206" width="27.85546875" customWidth="1"/>
    <col min="10207" max="10207" width="3.7109375" customWidth="1"/>
    <col min="10208" max="10247" width="0" hidden="1" customWidth="1"/>
    <col min="10248" max="10248" width="10.28515625" customWidth="1"/>
    <col min="10250" max="10250" width="12.5703125" customWidth="1"/>
    <col min="10254" max="10254" width="10.7109375" customWidth="1"/>
    <col min="10461" max="10461" width="3.7109375" customWidth="1"/>
    <col min="10462" max="10462" width="27.85546875" customWidth="1"/>
    <col min="10463" max="10463" width="3.7109375" customWidth="1"/>
    <col min="10464" max="10503" width="0" hidden="1" customWidth="1"/>
    <col min="10504" max="10504" width="10.28515625" customWidth="1"/>
    <col min="10506" max="10506" width="12.5703125" customWidth="1"/>
    <col min="10510" max="10510" width="10.7109375" customWidth="1"/>
    <col min="10717" max="10717" width="3.7109375" customWidth="1"/>
    <col min="10718" max="10718" width="27.85546875" customWidth="1"/>
    <col min="10719" max="10719" width="3.7109375" customWidth="1"/>
    <col min="10720" max="10759" width="0" hidden="1" customWidth="1"/>
    <col min="10760" max="10760" width="10.28515625" customWidth="1"/>
    <col min="10762" max="10762" width="12.5703125" customWidth="1"/>
    <col min="10766" max="10766" width="10.7109375" customWidth="1"/>
    <col min="10973" max="10973" width="3.7109375" customWidth="1"/>
    <col min="10974" max="10974" width="27.85546875" customWidth="1"/>
    <col min="10975" max="10975" width="3.7109375" customWidth="1"/>
    <col min="10976" max="11015" width="0" hidden="1" customWidth="1"/>
    <col min="11016" max="11016" width="10.28515625" customWidth="1"/>
    <col min="11018" max="11018" width="12.5703125" customWidth="1"/>
    <col min="11022" max="11022" width="10.7109375" customWidth="1"/>
    <col min="11229" max="11229" width="3.7109375" customWidth="1"/>
    <col min="11230" max="11230" width="27.85546875" customWidth="1"/>
    <col min="11231" max="11231" width="3.7109375" customWidth="1"/>
    <col min="11232" max="11271" width="0" hidden="1" customWidth="1"/>
    <col min="11272" max="11272" width="10.28515625" customWidth="1"/>
    <col min="11274" max="11274" width="12.5703125" customWidth="1"/>
    <col min="11278" max="11278" width="10.7109375" customWidth="1"/>
    <col min="11485" max="11485" width="3.7109375" customWidth="1"/>
    <col min="11486" max="11486" width="27.85546875" customWidth="1"/>
    <col min="11487" max="11487" width="3.7109375" customWidth="1"/>
    <col min="11488" max="11527" width="0" hidden="1" customWidth="1"/>
    <col min="11528" max="11528" width="10.28515625" customWidth="1"/>
    <col min="11530" max="11530" width="12.5703125" customWidth="1"/>
    <col min="11534" max="11534" width="10.7109375" customWidth="1"/>
    <col min="11741" max="11741" width="3.7109375" customWidth="1"/>
    <col min="11742" max="11742" width="27.85546875" customWidth="1"/>
    <col min="11743" max="11743" width="3.7109375" customWidth="1"/>
    <col min="11744" max="11783" width="0" hidden="1" customWidth="1"/>
    <col min="11784" max="11784" width="10.28515625" customWidth="1"/>
    <col min="11786" max="11786" width="12.5703125" customWidth="1"/>
    <col min="11790" max="11790" width="10.7109375" customWidth="1"/>
    <col min="11997" max="11997" width="3.7109375" customWidth="1"/>
    <col min="11998" max="11998" width="27.85546875" customWidth="1"/>
    <col min="11999" max="11999" width="3.7109375" customWidth="1"/>
    <col min="12000" max="12039" width="0" hidden="1" customWidth="1"/>
    <col min="12040" max="12040" width="10.28515625" customWidth="1"/>
    <col min="12042" max="12042" width="12.5703125" customWidth="1"/>
    <col min="12046" max="12046" width="10.7109375" customWidth="1"/>
    <col min="12253" max="12253" width="3.7109375" customWidth="1"/>
    <col min="12254" max="12254" width="27.85546875" customWidth="1"/>
    <col min="12255" max="12255" width="3.7109375" customWidth="1"/>
    <col min="12256" max="12295" width="0" hidden="1" customWidth="1"/>
    <col min="12296" max="12296" width="10.28515625" customWidth="1"/>
    <col min="12298" max="12298" width="12.5703125" customWidth="1"/>
    <col min="12302" max="12302" width="10.7109375" customWidth="1"/>
    <col min="12509" max="12509" width="3.7109375" customWidth="1"/>
    <col min="12510" max="12510" width="27.85546875" customWidth="1"/>
    <col min="12511" max="12511" width="3.7109375" customWidth="1"/>
    <col min="12512" max="12551" width="0" hidden="1" customWidth="1"/>
    <col min="12552" max="12552" width="10.28515625" customWidth="1"/>
    <col min="12554" max="12554" width="12.5703125" customWidth="1"/>
    <col min="12558" max="12558" width="10.7109375" customWidth="1"/>
    <col min="12765" max="12765" width="3.7109375" customWidth="1"/>
    <col min="12766" max="12766" width="27.85546875" customWidth="1"/>
    <col min="12767" max="12767" width="3.7109375" customWidth="1"/>
    <col min="12768" max="12807" width="0" hidden="1" customWidth="1"/>
    <col min="12808" max="12808" width="10.28515625" customWidth="1"/>
    <col min="12810" max="12810" width="12.5703125" customWidth="1"/>
    <col min="12814" max="12814" width="10.7109375" customWidth="1"/>
    <col min="13021" max="13021" width="3.7109375" customWidth="1"/>
    <col min="13022" max="13022" width="27.85546875" customWidth="1"/>
    <col min="13023" max="13023" width="3.7109375" customWidth="1"/>
    <col min="13024" max="13063" width="0" hidden="1" customWidth="1"/>
    <col min="13064" max="13064" width="10.28515625" customWidth="1"/>
    <col min="13066" max="13066" width="12.5703125" customWidth="1"/>
    <col min="13070" max="13070" width="10.7109375" customWidth="1"/>
    <col min="13277" max="13277" width="3.7109375" customWidth="1"/>
    <col min="13278" max="13278" width="27.85546875" customWidth="1"/>
    <col min="13279" max="13279" width="3.7109375" customWidth="1"/>
    <col min="13280" max="13319" width="0" hidden="1" customWidth="1"/>
    <col min="13320" max="13320" width="10.28515625" customWidth="1"/>
    <col min="13322" max="13322" width="12.5703125" customWidth="1"/>
    <col min="13326" max="13326" width="10.7109375" customWidth="1"/>
    <col min="13533" max="13533" width="3.7109375" customWidth="1"/>
    <col min="13534" max="13534" width="27.85546875" customWidth="1"/>
    <col min="13535" max="13535" width="3.7109375" customWidth="1"/>
    <col min="13536" max="13575" width="0" hidden="1" customWidth="1"/>
    <col min="13576" max="13576" width="10.28515625" customWidth="1"/>
    <col min="13578" max="13578" width="12.5703125" customWidth="1"/>
    <col min="13582" max="13582" width="10.7109375" customWidth="1"/>
    <col min="13789" max="13789" width="3.7109375" customWidth="1"/>
    <col min="13790" max="13790" width="27.85546875" customWidth="1"/>
    <col min="13791" max="13791" width="3.7109375" customWidth="1"/>
    <col min="13792" max="13831" width="0" hidden="1" customWidth="1"/>
    <col min="13832" max="13832" width="10.28515625" customWidth="1"/>
    <col min="13834" max="13834" width="12.5703125" customWidth="1"/>
    <col min="13838" max="13838" width="10.7109375" customWidth="1"/>
    <col min="14045" max="14045" width="3.7109375" customWidth="1"/>
    <col min="14046" max="14046" width="27.85546875" customWidth="1"/>
    <col min="14047" max="14047" width="3.7109375" customWidth="1"/>
    <col min="14048" max="14087" width="0" hidden="1" customWidth="1"/>
    <col min="14088" max="14088" width="10.28515625" customWidth="1"/>
    <col min="14090" max="14090" width="12.5703125" customWidth="1"/>
    <col min="14094" max="14094" width="10.7109375" customWidth="1"/>
    <col min="14301" max="14301" width="3.7109375" customWidth="1"/>
    <col min="14302" max="14302" width="27.85546875" customWidth="1"/>
    <col min="14303" max="14303" width="3.7109375" customWidth="1"/>
    <col min="14304" max="14343" width="0" hidden="1" customWidth="1"/>
    <col min="14344" max="14344" width="10.28515625" customWidth="1"/>
    <col min="14346" max="14346" width="12.5703125" customWidth="1"/>
    <col min="14350" max="14350" width="10.7109375" customWidth="1"/>
    <col min="14557" max="14557" width="3.7109375" customWidth="1"/>
    <col min="14558" max="14558" width="27.85546875" customWidth="1"/>
    <col min="14559" max="14559" width="3.7109375" customWidth="1"/>
    <col min="14560" max="14599" width="0" hidden="1" customWidth="1"/>
    <col min="14600" max="14600" width="10.28515625" customWidth="1"/>
    <col min="14602" max="14602" width="12.5703125" customWidth="1"/>
    <col min="14606" max="14606" width="10.7109375" customWidth="1"/>
    <col min="14813" max="14813" width="3.7109375" customWidth="1"/>
    <col min="14814" max="14814" width="27.85546875" customWidth="1"/>
    <col min="14815" max="14815" width="3.7109375" customWidth="1"/>
    <col min="14816" max="14855" width="0" hidden="1" customWidth="1"/>
    <col min="14856" max="14856" width="10.28515625" customWidth="1"/>
    <col min="14858" max="14858" width="12.5703125" customWidth="1"/>
    <col min="14862" max="14862" width="10.7109375" customWidth="1"/>
    <col min="15069" max="15069" width="3.7109375" customWidth="1"/>
    <col min="15070" max="15070" width="27.85546875" customWidth="1"/>
    <col min="15071" max="15071" width="3.7109375" customWidth="1"/>
    <col min="15072" max="15111" width="0" hidden="1" customWidth="1"/>
    <col min="15112" max="15112" width="10.28515625" customWidth="1"/>
    <col min="15114" max="15114" width="12.5703125" customWidth="1"/>
    <col min="15118" max="15118" width="10.7109375" customWidth="1"/>
    <col min="15325" max="15325" width="3.7109375" customWidth="1"/>
    <col min="15326" max="15326" width="27.85546875" customWidth="1"/>
    <col min="15327" max="15327" width="3.7109375" customWidth="1"/>
    <col min="15328" max="15367" width="0" hidden="1" customWidth="1"/>
    <col min="15368" max="15368" width="10.28515625" customWidth="1"/>
    <col min="15370" max="15370" width="12.5703125" customWidth="1"/>
    <col min="15374" max="15374" width="10.7109375" customWidth="1"/>
    <col min="15581" max="15581" width="3.7109375" customWidth="1"/>
    <col min="15582" max="15582" width="27.85546875" customWidth="1"/>
    <col min="15583" max="15583" width="3.7109375" customWidth="1"/>
    <col min="15584" max="15623" width="0" hidden="1" customWidth="1"/>
    <col min="15624" max="15624" width="10.28515625" customWidth="1"/>
    <col min="15626" max="15626" width="12.5703125" customWidth="1"/>
    <col min="15630" max="15630" width="10.7109375" customWidth="1"/>
    <col min="15837" max="15837" width="3.7109375" customWidth="1"/>
    <col min="15838" max="15838" width="27.85546875" customWidth="1"/>
    <col min="15839" max="15839" width="3.7109375" customWidth="1"/>
    <col min="15840" max="15879" width="0" hidden="1" customWidth="1"/>
    <col min="15880" max="15880" width="10.28515625" customWidth="1"/>
    <col min="15882" max="15882" width="12.5703125" customWidth="1"/>
    <col min="15886" max="15886" width="10.7109375" customWidth="1"/>
    <col min="16093" max="16093" width="3.7109375" customWidth="1"/>
    <col min="16094" max="16094" width="27.85546875" customWidth="1"/>
    <col min="16095" max="16095" width="3.7109375" customWidth="1"/>
    <col min="16096" max="16135" width="0" hidden="1" customWidth="1"/>
    <col min="16136" max="16136" width="10.28515625" customWidth="1"/>
    <col min="16138" max="16138" width="12.5703125" customWidth="1"/>
    <col min="16142" max="16142" width="10.7109375" customWidth="1"/>
  </cols>
  <sheetData>
    <row r="1" spans="1:16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6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6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6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</row>
    <row r="5" spans="1:16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</row>
    <row r="6" spans="1:16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6" ht="38.25" x14ac:dyDescent="0.25">
      <c r="A7" s="1" t="s">
        <v>1</v>
      </c>
      <c r="B7" s="2" t="s">
        <v>2</v>
      </c>
      <c r="C7" s="3" t="s">
        <v>3</v>
      </c>
      <c r="D7" s="133" t="s">
        <v>4</v>
      </c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</row>
    <row r="8" spans="1:16" ht="15" customHeight="1" x14ac:dyDescent="0.25">
      <c r="A8" s="1"/>
      <c r="B8" s="2"/>
      <c r="C8" s="3"/>
      <c r="D8" s="145" t="s">
        <v>127</v>
      </c>
      <c r="E8" s="146"/>
      <c r="F8" s="146"/>
      <c r="G8" s="146"/>
      <c r="H8" s="146"/>
      <c r="I8" s="146"/>
      <c r="J8" s="146"/>
      <c r="K8" s="146"/>
      <c r="L8" s="146"/>
      <c r="M8" s="146"/>
      <c r="N8" s="132"/>
      <c r="O8" s="126" t="s">
        <v>114</v>
      </c>
      <c r="P8" s="126" t="s">
        <v>164</v>
      </c>
    </row>
    <row r="9" spans="1:16" s="7" customFormat="1" ht="33.75" customHeight="1" x14ac:dyDescent="0.25">
      <c r="A9" s="4"/>
      <c r="B9" s="5" t="s">
        <v>191</v>
      </c>
      <c r="C9" s="6"/>
      <c r="D9" s="134" t="s">
        <v>173</v>
      </c>
      <c r="E9" s="135"/>
      <c r="F9" s="134" t="s">
        <v>129</v>
      </c>
      <c r="G9" s="135"/>
      <c r="H9" s="134" t="s">
        <v>130</v>
      </c>
      <c r="I9" s="135"/>
      <c r="J9" s="51" t="s">
        <v>132</v>
      </c>
      <c r="K9" s="134" t="s">
        <v>117</v>
      </c>
      <c r="L9" s="135"/>
      <c r="M9" s="136" t="s">
        <v>118</v>
      </c>
      <c r="N9" s="136"/>
      <c r="O9" s="127"/>
      <c r="P9" s="127"/>
    </row>
    <row r="10" spans="1:16" s="12" customFormat="1" x14ac:dyDescent="0.25">
      <c r="A10" s="8"/>
      <c r="B10" s="9" t="s">
        <v>12</v>
      </c>
      <c r="C10" s="10"/>
      <c r="D10" s="11" t="s">
        <v>155</v>
      </c>
      <c r="E10" s="11" t="s">
        <v>156</v>
      </c>
      <c r="F10" s="11" t="s">
        <v>155</v>
      </c>
      <c r="G10" s="11" t="s">
        <v>156</v>
      </c>
      <c r="H10" s="11" t="s">
        <v>155</v>
      </c>
      <c r="I10" s="11" t="s">
        <v>156</v>
      </c>
      <c r="J10" s="11" t="s">
        <v>186</v>
      </c>
      <c r="K10" s="11" t="s">
        <v>155</v>
      </c>
      <c r="L10" s="11" t="s">
        <v>156</v>
      </c>
      <c r="M10" s="11" t="s">
        <v>155</v>
      </c>
      <c r="N10" s="11" t="s">
        <v>156</v>
      </c>
      <c r="O10" s="53">
        <v>1</v>
      </c>
      <c r="P10" s="86">
        <v>1</v>
      </c>
    </row>
    <row r="11" spans="1:16" s="18" customFormat="1" ht="11.25" x14ac:dyDescent="0.2">
      <c r="A11" s="13"/>
      <c r="B11" s="14" t="s">
        <v>13</v>
      </c>
      <c r="C11" s="15"/>
      <c r="D11" s="16" t="s">
        <v>119</v>
      </c>
      <c r="E11" s="16" t="s">
        <v>15</v>
      </c>
      <c r="F11" s="16" t="s">
        <v>18</v>
      </c>
      <c r="G11" s="16" t="s">
        <v>18</v>
      </c>
      <c r="H11" s="16" t="s">
        <v>131</v>
      </c>
      <c r="I11" s="16" t="s">
        <v>142</v>
      </c>
      <c r="J11" s="16" t="s">
        <v>133</v>
      </c>
      <c r="K11" s="16" t="s">
        <v>121</v>
      </c>
      <c r="L11" s="16" t="s">
        <v>121</v>
      </c>
      <c r="M11" s="16" t="s">
        <v>17</v>
      </c>
      <c r="N11" s="16" t="s">
        <v>17</v>
      </c>
      <c r="O11" s="17"/>
      <c r="P11" s="84"/>
    </row>
    <row r="12" spans="1:16" x14ac:dyDescent="0.25">
      <c r="A12" s="8"/>
      <c r="B12" s="19" t="s">
        <v>19</v>
      </c>
      <c r="C12" s="20"/>
      <c r="D12" s="21"/>
      <c r="E12" s="21"/>
      <c r="F12" s="22"/>
      <c r="G12" s="22"/>
      <c r="H12" s="22"/>
      <c r="I12" s="22"/>
      <c r="J12" s="22"/>
      <c r="K12" s="22"/>
      <c r="L12" s="22"/>
      <c r="M12" s="22"/>
      <c r="N12" s="22"/>
      <c r="O12" s="24"/>
      <c r="P12" s="25"/>
    </row>
    <row r="13" spans="1:16" x14ac:dyDescent="0.25">
      <c r="A13" s="26">
        <v>1</v>
      </c>
      <c r="B13" s="27" t="s">
        <v>20</v>
      </c>
      <c r="C13" s="28" t="s">
        <v>21</v>
      </c>
      <c r="D13" s="29"/>
      <c r="E13" s="29"/>
      <c r="F13" s="29"/>
      <c r="G13" s="29"/>
      <c r="H13" s="29"/>
      <c r="I13" s="29"/>
      <c r="J13" s="35"/>
      <c r="K13" s="29"/>
      <c r="L13" s="29"/>
      <c r="M13" s="29"/>
      <c r="N13" s="29"/>
      <c r="O13" s="31">
        <f>(D13+F13+H13+J13+K13+M13)*$O$10</f>
        <v>0</v>
      </c>
      <c r="P13" s="97">
        <f>(E13+G13+I13+J13+L13+N13)*$P$10</f>
        <v>0</v>
      </c>
    </row>
    <row r="14" spans="1:16" x14ac:dyDescent="0.25">
      <c r="A14" s="26">
        <v>2</v>
      </c>
      <c r="B14" s="32" t="s">
        <v>22</v>
      </c>
      <c r="C14" s="33" t="s">
        <v>21</v>
      </c>
      <c r="D14" s="29"/>
      <c r="E14" s="29"/>
      <c r="F14" s="29"/>
      <c r="G14" s="29"/>
      <c r="H14" s="29"/>
      <c r="I14" s="29"/>
      <c r="J14" s="29"/>
      <c r="K14" s="29"/>
      <c r="L14" s="29"/>
      <c r="M14" s="29">
        <v>0.03</v>
      </c>
      <c r="N14" s="29">
        <v>0.03</v>
      </c>
      <c r="O14" s="31">
        <f t="shared" ref="O14:O81" si="0">(D14+F14+H14+J14+K14+M14)*$O$10</f>
        <v>0.03</v>
      </c>
      <c r="P14" s="97">
        <f t="shared" ref="P14:P80" si="1">(E14+G14+I14+J14+L14+N14)*$P$10</f>
        <v>0.03</v>
      </c>
    </row>
    <row r="15" spans="1:16" x14ac:dyDescent="0.25">
      <c r="A15" s="26">
        <v>3</v>
      </c>
      <c r="B15" s="27" t="s">
        <v>23</v>
      </c>
      <c r="C15" s="28" t="s">
        <v>21</v>
      </c>
      <c r="D15" s="29"/>
      <c r="E15" s="29"/>
      <c r="F15" s="29"/>
      <c r="G15" s="29"/>
      <c r="H15" s="29"/>
      <c r="I15" s="29"/>
      <c r="J15" s="29"/>
      <c r="K15" s="29">
        <v>0.02</v>
      </c>
      <c r="L15" s="29">
        <v>0.02</v>
      </c>
      <c r="M15" s="29"/>
      <c r="N15" s="29"/>
      <c r="O15" s="31">
        <f t="shared" si="0"/>
        <v>0.02</v>
      </c>
      <c r="P15" s="97">
        <f t="shared" si="1"/>
        <v>0.02</v>
      </c>
    </row>
    <row r="16" spans="1:16" x14ac:dyDescent="0.25">
      <c r="A16" s="26">
        <v>4</v>
      </c>
      <c r="B16" s="27" t="s">
        <v>24</v>
      </c>
      <c r="C16" s="28" t="s">
        <v>21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31">
        <f t="shared" si="0"/>
        <v>0</v>
      </c>
      <c r="P16" s="97">
        <f t="shared" si="1"/>
        <v>0</v>
      </c>
    </row>
    <row r="17" spans="1:16" x14ac:dyDescent="0.25">
      <c r="A17" s="8"/>
      <c r="B17" s="19" t="s">
        <v>25</v>
      </c>
      <c r="C17" s="20"/>
      <c r="D17" s="21"/>
      <c r="E17" s="21"/>
      <c r="F17" s="22"/>
      <c r="G17" s="22"/>
      <c r="H17" s="22"/>
      <c r="I17" s="22"/>
      <c r="J17" s="22"/>
      <c r="K17" s="22"/>
      <c r="L17" s="22"/>
      <c r="M17" s="22"/>
      <c r="N17" s="22"/>
      <c r="O17" s="31">
        <f t="shared" si="0"/>
        <v>0</v>
      </c>
      <c r="P17" s="97">
        <f t="shared" si="1"/>
        <v>0</v>
      </c>
    </row>
    <row r="18" spans="1:16" x14ac:dyDescent="0.25">
      <c r="A18" s="26">
        <v>5</v>
      </c>
      <c r="B18" s="32" t="s">
        <v>26</v>
      </c>
      <c r="C18" s="33" t="s">
        <v>21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1">
        <f t="shared" si="0"/>
        <v>0</v>
      </c>
      <c r="P18" s="97">
        <f t="shared" si="1"/>
        <v>0</v>
      </c>
    </row>
    <row r="19" spans="1:16" x14ac:dyDescent="0.25">
      <c r="A19" s="26">
        <v>6</v>
      </c>
      <c r="B19" s="27" t="s">
        <v>27</v>
      </c>
      <c r="C19" s="28" t="s">
        <v>21</v>
      </c>
      <c r="D19" s="29"/>
      <c r="E19" s="29"/>
      <c r="F19" s="29">
        <v>0.08</v>
      </c>
      <c r="G19" s="29">
        <v>0.08</v>
      </c>
      <c r="H19" s="29"/>
      <c r="I19" s="29"/>
      <c r="J19" s="29"/>
      <c r="K19" s="29"/>
      <c r="L19" s="29"/>
      <c r="M19" s="29"/>
      <c r="N19" s="29"/>
      <c r="O19" s="31">
        <f t="shared" si="0"/>
        <v>0.08</v>
      </c>
      <c r="P19" s="97">
        <f t="shared" si="1"/>
        <v>0.08</v>
      </c>
    </row>
    <row r="20" spans="1:16" x14ac:dyDescent="0.25">
      <c r="A20" s="26">
        <v>7</v>
      </c>
      <c r="B20" s="27" t="s">
        <v>28</v>
      </c>
      <c r="C20" s="28" t="s">
        <v>21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1">
        <f t="shared" si="0"/>
        <v>0</v>
      </c>
      <c r="P20" s="97">
        <f t="shared" si="1"/>
        <v>0</v>
      </c>
    </row>
    <row r="21" spans="1:16" x14ac:dyDescent="0.25">
      <c r="A21" s="26">
        <v>8</v>
      </c>
      <c r="B21" s="32" t="s">
        <v>29</v>
      </c>
      <c r="C21" s="33" t="s">
        <v>21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1">
        <f t="shared" si="0"/>
        <v>0</v>
      </c>
      <c r="P21" s="97">
        <f t="shared" si="1"/>
        <v>0</v>
      </c>
    </row>
    <row r="22" spans="1:16" x14ac:dyDescent="0.25">
      <c r="A22" s="26">
        <v>9</v>
      </c>
      <c r="B22" s="27" t="s">
        <v>30</v>
      </c>
      <c r="C22" s="28" t="s">
        <v>21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1">
        <f t="shared" si="0"/>
        <v>0</v>
      </c>
      <c r="P22" s="97">
        <f t="shared" si="1"/>
        <v>0</v>
      </c>
    </row>
    <row r="23" spans="1:16" x14ac:dyDescent="0.25">
      <c r="A23" s="26">
        <v>10</v>
      </c>
      <c r="B23" s="36" t="s">
        <v>31</v>
      </c>
      <c r="C23" s="37" t="s">
        <v>21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1">
        <f t="shared" si="0"/>
        <v>0</v>
      </c>
      <c r="P23" s="97">
        <f t="shared" si="1"/>
        <v>0</v>
      </c>
    </row>
    <row r="24" spans="1:16" ht="21" x14ac:dyDescent="0.25">
      <c r="A24" s="26">
        <v>11</v>
      </c>
      <c r="B24" s="54" t="s">
        <v>158</v>
      </c>
      <c r="C24" s="37" t="s">
        <v>105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31">
        <f t="shared" si="0"/>
        <v>0</v>
      </c>
      <c r="P24" s="97">
        <f t="shared" si="1"/>
        <v>0</v>
      </c>
    </row>
    <row r="25" spans="1:16" ht="21" x14ac:dyDescent="0.25">
      <c r="A25" s="26">
        <v>12</v>
      </c>
      <c r="B25" s="54" t="s">
        <v>159</v>
      </c>
      <c r="C25" s="37" t="s">
        <v>105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31">
        <f t="shared" si="0"/>
        <v>0</v>
      </c>
      <c r="P25" s="97">
        <f t="shared" si="1"/>
        <v>0</v>
      </c>
    </row>
    <row r="26" spans="1:16" x14ac:dyDescent="0.25">
      <c r="A26" s="26">
        <v>13</v>
      </c>
      <c r="B26" s="54" t="s">
        <v>161</v>
      </c>
      <c r="C26" s="37" t="s">
        <v>105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31">
        <f t="shared" si="0"/>
        <v>0</v>
      </c>
      <c r="P26" s="97">
        <f t="shared" si="1"/>
        <v>0</v>
      </c>
    </row>
    <row r="27" spans="1:16" ht="21" x14ac:dyDescent="0.25">
      <c r="A27" s="26">
        <v>14</v>
      </c>
      <c r="B27" s="54" t="s">
        <v>160</v>
      </c>
      <c r="C27" s="37" t="s">
        <v>105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31">
        <f t="shared" si="0"/>
        <v>0</v>
      </c>
      <c r="P27" s="97">
        <f t="shared" si="1"/>
        <v>0</v>
      </c>
    </row>
    <row r="28" spans="1:16" x14ac:dyDescent="0.25">
      <c r="A28" s="26">
        <v>15</v>
      </c>
      <c r="B28" s="54" t="s">
        <v>122</v>
      </c>
      <c r="C28" s="37" t="s">
        <v>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31">
        <f t="shared" si="0"/>
        <v>0</v>
      </c>
      <c r="P28" s="97">
        <f t="shared" si="1"/>
        <v>0</v>
      </c>
    </row>
    <row r="29" spans="1:16" x14ac:dyDescent="0.25">
      <c r="A29" s="8"/>
      <c r="B29" s="19" t="s">
        <v>32</v>
      </c>
      <c r="C29" s="20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31">
        <f t="shared" si="0"/>
        <v>0</v>
      </c>
      <c r="P29" s="97">
        <f t="shared" si="1"/>
        <v>0</v>
      </c>
    </row>
    <row r="30" spans="1:16" x14ac:dyDescent="0.25">
      <c r="A30" s="26">
        <v>16</v>
      </c>
      <c r="B30" s="32" t="s">
        <v>33</v>
      </c>
      <c r="C30" s="33" t="s">
        <v>21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31">
        <f t="shared" si="0"/>
        <v>0</v>
      </c>
      <c r="P30" s="97">
        <f t="shared" si="1"/>
        <v>0</v>
      </c>
    </row>
    <row r="31" spans="1:16" x14ac:dyDescent="0.25">
      <c r="A31" s="26">
        <v>17</v>
      </c>
      <c r="B31" s="32" t="s">
        <v>34</v>
      </c>
      <c r="C31" s="33" t="s">
        <v>21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31">
        <f t="shared" si="0"/>
        <v>0</v>
      </c>
      <c r="P31" s="97">
        <f t="shared" si="1"/>
        <v>0</v>
      </c>
    </row>
    <row r="32" spans="1:16" x14ac:dyDescent="0.25">
      <c r="A32" s="26">
        <v>18</v>
      </c>
      <c r="B32" s="55" t="s">
        <v>162</v>
      </c>
      <c r="C32" s="56" t="s">
        <v>105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31">
        <f t="shared" si="0"/>
        <v>0</v>
      </c>
      <c r="P32" s="97">
        <f t="shared" si="1"/>
        <v>0</v>
      </c>
    </row>
    <row r="33" spans="1:16" x14ac:dyDescent="0.25">
      <c r="A33" s="26">
        <v>19</v>
      </c>
      <c r="B33" s="55" t="s">
        <v>163</v>
      </c>
      <c r="C33" s="56" t="s">
        <v>105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31">
        <f t="shared" si="0"/>
        <v>0</v>
      </c>
      <c r="P33" s="97">
        <f t="shared" si="1"/>
        <v>0</v>
      </c>
    </row>
    <row r="34" spans="1:16" x14ac:dyDescent="0.25">
      <c r="A34" s="8"/>
      <c r="B34" s="19" t="s">
        <v>35</v>
      </c>
      <c r="C34" s="20"/>
      <c r="D34" s="21"/>
      <c r="E34" s="21"/>
      <c r="F34" s="22"/>
      <c r="G34" s="22"/>
      <c r="H34" s="22"/>
      <c r="I34" s="22"/>
      <c r="J34" s="22"/>
      <c r="K34" s="22"/>
      <c r="L34" s="22"/>
      <c r="M34" s="22"/>
      <c r="N34" s="22"/>
      <c r="O34" s="31">
        <f t="shared" si="0"/>
        <v>0</v>
      </c>
      <c r="P34" s="97">
        <f t="shared" si="1"/>
        <v>0</v>
      </c>
    </row>
    <row r="35" spans="1:16" x14ac:dyDescent="0.25">
      <c r="A35" s="26">
        <v>20</v>
      </c>
      <c r="B35" s="27" t="s">
        <v>36</v>
      </c>
      <c r="C35" s="28" t="s">
        <v>21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31">
        <f t="shared" si="0"/>
        <v>0</v>
      </c>
      <c r="P35" s="97">
        <f t="shared" si="1"/>
        <v>0</v>
      </c>
    </row>
    <row r="36" spans="1:16" x14ac:dyDescent="0.25">
      <c r="A36" s="26">
        <v>21</v>
      </c>
      <c r="B36" s="32" t="s">
        <v>37</v>
      </c>
      <c r="C36" s="33" t="s">
        <v>21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31">
        <f t="shared" si="0"/>
        <v>0</v>
      </c>
      <c r="P36" s="97">
        <f t="shared" si="1"/>
        <v>0</v>
      </c>
    </row>
    <row r="37" spans="1:16" x14ac:dyDescent="0.25">
      <c r="A37" s="26">
        <v>22</v>
      </c>
      <c r="B37" s="32" t="s">
        <v>38</v>
      </c>
      <c r="C37" s="33" t="s">
        <v>21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31">
        <f t="shared" si="0"/>
        <v>0</v>
      </c>
      <c r="P37" s="97">
        <f t="shared" si="1"/>
        <v>0</v>
      </c>
    </row>
    <row r="38" spans="1:16" x14ac:dyDescent="0.25">
      <c r="A38" s="26">
        <v>23</v>
      </c>
      <c r="B38" s="32" t="s">
        <v>39</v>
      </c>
      <c r="C38" s="33" t="s">
        <v>21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31">
        <f t="shared" si="0"/>
        <v>0</v>
      </c>
      <c r="P38" s="97">
        <f t="shared" si="1"/>
        <v>0</v>
      </c>
    </row>
    <row r="39" spans="1:16" x14ac:dyDescent="0.25">
      <c r="A39" s="26">
        <v>24</v>
      </c>
      <c r="B39" s="27" t="s">
        <v>40</v>
      </c>
      <c r="C39" s="28" t="s">
        <v>21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31">
        <f t="shared" si="0"/>
        <v>0</v>
      </c>
      <c r="P39" s="97">
        <f t="shared" si="1"/>
        <v>0</v>
      </c>
    </row>
    <row r="40" spans="1:16" x14ac:dyDescent="0.25">
      <c r="A40" s="26">
        <v>25</v>
      </c>
      <c r="B40" s="27" t="s">
        <v>41</v>
      </c>
      <c r="C40" s="28" t="s">
        <v>21</v>
      </c>
      <c r="D40" s="29"/>
      <c r="E40" s="29"/>
      <c r="F40" s="29"/>
      <c r="G40" s="29"/>
      <c r="H40" s="29">
        <v>5.2499999999999998E-2</v>
      </c>
      <c r="I40" s="29">
        <f>H40*1.2</f>
        <v>6.3E-2</v>
      </c>
      <c r="J40" s="29"/>
      <c r="K40" s="29"/>
      <c r="L40" s="29"/>
      <c r="M40" s="29"/>
      <c r="N40" s="29"/>
      <c r="O40" s="31">
        <f t="shared" si="0"/>
        <v>5.2499999999999998E-2</v>
      </c>
      <c r="P40" s="97">
        <f t="shared" si="1"/>
        <v>6.3E-2</v>
      </c>
    </row>
    <row r="41" spans="1:16" x14ac:dyDescent="0.25">
      <c r="A41" s="26">
        <v>26</v>
      </c>
      <c r="B41" s="27" t="s">
        <v>42</v>
      </c>
      <c r="C41" s="28" t="s">
        <v>21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31">
        <f t="shared" si="0"/>
        <v>0</v>
      </c>
      <c r="P41" s="97">
        <f t="shared" si="1"/>
        <v>0</v>
      </c>
    </row>
    <row r="42" spans="1:16" x14ac:dyDescent="0.25">
      <c r="A42" s="26">
        <v>27</v>
      </c>
      <c r="B42" s="27" t="s">
        <v>43</v>
      </c>
      <c r="C42" s="28" t="s">
        <v>21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31">
        <f t="shared" si="0"/>
        <v>0</v>
      </c>
      <c r="P42" s="97">
        <f t="shared" si="1"/>
        <v>0</v>
      </c>
    </row>
    <row r="43" spans="1:16" x14ac:dyDescent="0.25">
      <c r="A43" s="26">
        <v>28</v>
      </c>
      <c r="B43" s="27" t="s">
        <v>44</v>
      </c>
      <c r="C43" s="28" t="s">
        <v>21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31">
        <f t="shared" si="0"/>
        <v>0</v>
      </c>
      <c r="P43" s="97">
        <f t="shared" si="1"/>
        <v>0</v>
      </c>
    </row>
    <row r="44" spans="1:16" x14ac:dyDescent="0.25">
      <c r="A44" s="26">
        <v>29</v>
      </c>
      <c r="B44" s="27" t="s">
        <v>45</v>
      </c>
      <c r="C44" s="28" t="s">
        <v>21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31">
        <f t="shared" si="0"/>
        <v>0</v>
      </c>
      <c r="P44" s="97">
        <f t="shared" si="1"/>
        <v>0</v>
      </c>
    </row>
    <row r="45" spans="1:16" x14ac:dyDescent="0.25">
      <c r="A45" s="26">
        <v>30</v>
      </c>
      <c r="B45" s="27" t="s">
        <v>46</v>
      </c>
      <c r="C45" s="28" t="s">
        <v>21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31">
        <f t="shared" si="0"/>
        <v>0</v>
      </c>
      <c r="P45" s="97">
        <f t="shared" si="1"/>
        <v>0</v>
      </c>
    </row>
    <row r="46" spans="1:16" x14ac:dyDescent="0.25">
      <c r="A46" s="26">
        <v>31</v>
      </c>
      <c r="B46" s="32" t="s">
        <v>47</v>
      </c>
      <c r="C46" s="33" t="s">
        <v>21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31">
        <f t="shared" si="0"/>
        <v>0</v>
      </c>
      <c r="P46" s="97">
        <f t="shared" si="1"/>
        <v>0</v>
      </c>
    </row>
    <row r="47" spans="1:16" x14ac:dyDescent="0.25">
      <c r="A47" s="26">
        <v>32</v>
      </c>
      <c r="B47" s="27" t="s">
        <v>48</v>
      </c>
      <c r="C47" s="28" t="s">
        <v>21</v>
      </c>
      <c r="D47" s="29"/>
      <c r="E47" s="29"/>
      <c r="F47" s="29">
        <v>2.5000000000000001E-3</v>
      </c>
      <c r="G47" s="29">
        <f>F47</f>
        <v>2.5000000000000001E-3</v>
      </c>
      <c r="H47" s="29"/>
      <c r="I47" s="29"/>
      <c r="J47" s="29"/>
      <c r="K47" s="29"/>
      <c r="L47" s="29"/>
      <c r="M47" s="29"/>
      <c r="N47" s="29"/>
      <c r="O47" s="31">
        <f t="shared" si="0"/>
        <v>2.5000000000000001E-3</v>
      </c>
      <c r="P47" s="97">
        <f t="shared" si="1"/>
        <v>2.5000000000000001E-3</v>
      </c>
    </row>
    <row r="48" spans="1:16" x14ac:dyDescent="0.25">
      <c r="A48" s="26">
        <v>33</v>
      </c>
      <c r="B48" s="27" t="s">
        <v>49</v>
      </c>
      <c r="C48" s="28" t="s">
        <v>21</v>
      </c>
      <c r="D48" s="29">
        <v>3.0000000000000001E-3</v>
      </c>
      <c r="E48" s="29">
        <f>D48*100/60</f>
        <v>5.0000000000000001E-3</v>
      </c>
      <c r="F48" s="34"/>
      <c r="G48" s="34"/>
      <c r="H48" s="34"/>
      <c r="I48" s="34"/>
      <c r="J48" s="29">
        <v>1.4999999999999999E-2</v>
      </c>
      <c r="K48" s="29"/>
      <c r="L48" s="29"/>
      <c r="M48" s="29"/>
      <c r="N48" s="29"/>
      <c r="O48" s="31">
        <f t="shared" si="0"/>
        <v>1.7999999999999999E-2</v>
      </c>
      <c r="P48" s="97">
        <f t="shared" si="1"/>
        <v>0.02</v>
      </c>
    </row>
    <row r="49" spans="1:16" x14ac:dyDescent="0.25">
      <c r="A49" s="26">
        <v>34</v>
      </c>
      <c r="B49" s="27" t="s">
        <v>50</v>
      </c>
      <c r="C49" s="28" t="s">
        <v>21</v>
      </c>
      <c r="D49" s="29">
        <v>1E-3</v>
      </c>
      <c r="E49" s="35">
        <f>D49*100/60</f>
        <v>1.6666666666666668E-3</v>
      </c>
      <c r="F49" s="29">
        <v>1E-3</v>
      </c>
      <c r="G49" s="29">
        <v>1E-3</v>
      </c>
      <c r="H49" s="29">
        <v>2.5000000000000001E-3</v>
      </c>
      <c r="I49" s="29">
        <f>H49*1.2</f>
        <v>3.0000000000000001E-3</v>
      </c>
      <c r="J49" s="29"/>
      <c r="K49" s="29"/>
      <c r="L49" s="29"/>
      <c r="M49" s="29"/>
      <c r="N49" s="29"/>
      <c r="O49" s="31">
        <f t="shared" si="0"/>
        <v>4.5000000000000005E-3</v>
      </c>
      <c r="P49" s="97">
        <f t="shared" si="1"/>
        <v>5.6666666666666671E-3</v>
      </c>
    </row>
    <row r="50" spans="1:16" x14ac:dyDescent="0.25">
      <c r="A50" s="26">
        <v>35</v>
      </c>
      <c r="B50" s="36" t="s">
        <v>51</v>
      </c>
      <c r="C50" s="37" t="s">
        <v>21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31">
        <f t="shared" si="0"/>
        <v>0</v>
      </c>
      <c r="P50" s="97">
        <f t="shared" si="1"/>
        <v>0</v>
      </c>
    </row>
    <row r="51" spans="1:16" x14ac:dyDescent="0.25">
      <c r="A51" s="8"/>
      <c r="B51" s="19" t="s">
        <v>52</v>
      </c>
      <c r="C51" s="20"/>
      <c r="D51" s="21"/>
      <c r="E51" s="21"/>
      <c r="F51" s="22"/>
      <c r="G51" s="22"/>
      <c r="H51" s="22"/>
      <c r="I51" s="22"/>
      <c r="J51" s="22"/>
      <c r="K51" s="22"/>
      <c r="L51" s="22"/>
      <c r="M51" s="22"/>
      <c r="N51" s="22"/>
      <c r="O51" s="31">
        <f t="shared" si="0"/>
        <v>0</v>
      </c>
      <c r="P51" s="97">
        <f t="shared" si="1"/>
        <v>0</v>
      </c>
    </row>
    <row r="52" spans="1:16" x14ac:dyDescent="0.25">
      <c r="A52" s="26">
        <v>36</v>
      </c>
      <c r="B52" s="27" t="s">
        <v>53</v>
      </c>
      <c r="C52" s="28" t="s">
        <v>21</v>
      </c>
      <c r="D52" s="29">
        <v>3.0000000000000001E-3</v>
      </c>
      <c r="E52" s="29">
        <f>D52*100/60</f>
        <v>5.0000000000000001E-3</v>
      </c>
      <c r="F52" s="29">
        <v>3.0000000000000001E-3</v>
      </c>
      <c r="G52" s="29">
        <f>F52</f>
        <v>3.0000000000000001E-3</v>
      </c>
      <c r="H52" s="29">
        <v>3.0000000000000001E-3</v>
      </c>
      <c r="I52" s="29">
        <v>3.0000000000000001E-3</v>
      </c>
      <c r="J52" s="29"/>
      <c r="K52" s="29"/>
      <c r="L52" s="29"/>
      <c r="M52" s="29"/>
      <c r="N52" s="29"/>
      <c r="O52" s="31">
        <f>(D52+F52+H52+J52+K52+M52)*$O$10</f>
        <v>9.0000000000000011E-3</v>
      </c>
      <c r="P52" s="97">
        <f t="shared" si="1"/>
        <v>1.0999999999999999E-2</v>
      </c>
    </row>
    <row r="53" spans="1:16" x14ac:dyDescent="0.25">
      <c r="A53" s="26">
        <v>37</v>
      </c>
      <c r="B53" s="27" t="s">
        <v>54</v>
      </c>
      <c r="C53" s="28" t="s">
        <v>21</v>
      </c>
      <c r="D53" s="29"/>
      <c r="E53" s="29"/>
      <c r="F53" s="29"/>
      <c r="G53" s="29"/>
      <c r="H53" s="29"/>
      <c r="I53" s="29"/>
      <c r="J53" s="35"/>
      <c r="K53" s="29"/>
      <c r="L53" s="29"/>
      <c r="M53" s="29"/>
      <c r="N53" s="29"/>
      <c r="O53" s="31">
        <f t="shared" si="0"/>
        <v>0</v>
      </c>
      <c r="P53" s="97">
        <f t="shared" si="1"/>
        <v>0</v>
      </c>
    </row>
    <row r="54" spans="1:16" x14ac:dyDescent="0.25">
      <c r="A54" s="26">
        <v>38</v>
      </c>
      <c r="B54" s="27" t="s">
        <v>55</v>
      </c>
      <c r="C54" s="28" t="s">
        <v>21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31">
        <f t="shared" si="0"/>
        <v>0</v>
      </c>
      <c r="P54" s="97">
        <f t="shared" si="1"/>
        <v>0</v>
      </c>
    </row>
    <row r="55" spans="1:16" x14ac:dyDescent="0.25">
      <c r="A55" s="8"/>
      <c r="B55" s="19" t="s">
        <v>56</v>
      </c>
      <c r="C55" s="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31">
        <f t="shared" si="0"/>
        <v>0</v>
      </c>
      <c r="P55" s="97">
        <f t="shared" si="1"/>
        <v>0</v>
      </c>
    </row>
    <row r="56" spans="1:16" x14ac:dyDescent="0.25">
      <c r="A56" s="26">
        <v>39</v>
      </c>
      <c r="B56" s="27" t="s">
        <v>57</v>
      </c>
      <c r="C56" s="28" t="s">
        <v>58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31">
        <f t="shared" si="0"/>
        <v>0</v>
      </c>
      <c r="P56" s="97">
        <f t="shared" si="1"/>
        <v>0</v>
      </c>
    </row>
    <row r="57" spans="1:16" x14ac:dyDescent="0.25">
      <c r="A57" s="26">
        <v>40</v>
      </c>
      <c r="B57" s="27" t="s">
        <v>59</v>
      </c>
      <c r="C57" s="28" t="s">
        <v>21</v>
      </c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31">
        <f t="shared" si="0"/>
        <v>0</v>
      </c>
      <c r="P57" s="97">
        <f t="shared" si="1"/>
        <v>0</v>
      </c>
    </row>
    <row r="58" spans="1:16" x14ac:dyDescent="0.25">
      <c r="A58" s="26">
        <v>41</v>
      </c>
      <c r="B58" s="27" t="s">
        <v>60</v>
      </c>
      <c r="C58" s="28" t="s">
        <v>21</v>
      </c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31">
        <f t="shared" si="0"/>
        <v>0</v>
      </c>
      <c r="P58" s="97">
        <f t="shared" si="1"/>
        <v>0</v>
      </c>
    </row>
    <row r="59" spans="1:16" x14ac:dyDescent="0.25">
      <c r="A59" s="26">
        <v>42</v>
      </c>
      <c r="B59" s="27" t="s">
        <v>61</v>
      </c>
      <c r="C59" s="28" t="s">
        <v>21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31">
        <f t="shared" si="0"/>
        <v>0</v>
      </c>
      <c r="P59" s="97">
        <f t="shared" si="1"/>
        <v>0</v>
      </c>
    </row>
    <row r="60" spans="1:16" x14ac:dyDescent="0.25">
      <c r="A60" s="26">
        <v>43</v>
      </c>
      <c r="B60" s="27" t="s">
        <v>62</v>
      </c>
      <c r="C60" s="28" t="s">
        <v>21</v>
      </c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31">
        <f t="shared" si="0"/>
        <v>0</v>
      </c>
      <c r="P60" s="97">
        <f t="shared" si="1"/>
        <v>0</v>
      </c>
    </row>
    <row r="61" spans="1:16" x14ac:dyDescent="0.25">
      <c r="A61" s="26">
        <v>44</v>
      </c>
      <c r="B61" s="27" t="s">
        <v>63</v>
      </c>
      <c r="C61" s="28" t="s">
        <v>21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31">
        <f t="shared" si="0"/>
        <v>0</v>
      </c>
      <c r="P61" s="97">
        <f t="shared" si="1"/>
        <v>0</v>
      </c>
    </row>
    <row r="62" spans="1:16" x14ac:dyDescent="0.25">
      <c r="A62" s="8"/>
      <c r="B62" s="19" t="s">
        <v>64</v>
      </c>
      <c r="C62" s="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31">
        <f t="shared" si="0"/>
        <v>0</v>
      </c>
      <c r="P62" s="97">
        <f t="shared" si="1"/>
        <v>0</v>
      </c>
    </row>
    <row r="63" spans="1:16" x14ac:dyDescent="0.25">
      <c r="A63" s="26">
        <v>45</v>
      </c>
      <c r="B63" s="32" t="s">
        <v>65</v>
      </c>
      <c r="C63" s="33" t="s">
        <v>21</v>
      </c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31">
        <f t="shared" si="0"/>
        <v>0</v>
      </c>
      <c r="P63" s="97">
        <f t="shared" si="1"/>
        <v>0</v>
      </c>
    </row>
    <row r="64" spans="1:16" x14ac:dyDescent="0.25">
      <c r="A64" s="26">
        <v>46</v>
      </c>
      <c r="B64" s="32" t="s">
        <v>66</v>
      </c>
      <c r="C64" s="33" t="s">
        <v>21</v>
      </c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31">
        <f t="shared" si="0"/>
        <v>0</v>
      </c>
      <c r="P64" s="97">
        <f t="shared" si="1"/>
        <v>0</v>
      </c>
    </row>
    <row r="65" spans="1:16" x14ac:dyDescent="0.25">
      <c r="A65" s="26">
        <v>47</v>
      </c>
      <c r="B65" s="32" t="s">
        <v>67</v>
      </c>
      <c r="C65" s="33" t="s">
        <v>21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31">
        <f t="shared" si="0"/>
        <v>0</v>
      </c>
      <c r="P65" s="97">
        <f t="shared" si="1"/>
        <v>0</v>
      </c>
    </row>
    <row r="66" spans="1:16" x14ac:dyDescent="0.25">
      <c r="A66" s="26">
        <v>48</v>
      </c>
      <c r="B66" s="27" t="s">
        <v>68</v>
      </c>
      <c r="C66" s="28" t="s">
        <v>21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31">
        <f t="shared" si="0"/>
        <v>0</v>
      </c>
      <c r="P66" s="97">
        <f t="shared" si="1"/>
        <v>0</v>
      </c>
    </row>
    <row r="67" spans="1:16" x14ac:dyDescent="0.25">
      <c r="A67" s="26">
        <v>49</v>
      </c>
      <c r="B67" s="27" t="s">
        <v>69</v>
      </c>
      <c r="C67" s="28" t="s">
        <v>21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31">
        <f t="shared" si="0"/>
        <v>0</v>
      </c>
      <c r="P67" s="97">
        <f t="shared" si="1"/>
        <v>0</v>
      </c>
    </row>
    <row r="68" spans="1:16" x14ac:dyDescent="0.25">
      <c r="A68" s="26">
        <v>50</v>
      </c>
      <c r="B68" s="27" t="s">
        <v>70</v>
      </c>
      <c r="C68" s="28" t="s">
        <v>21</v>
      </c>
      <c r="D68" s="29"/>
      <c r="E68" s="29"/>
      <c r="F68" s="29">
        <v>1.5E-3</v>
      </c>
      <c r="G68" s="29">
        <f>F68</f>
        <v>1.5E-3</v>
      </c>
      <c r="H68" s="29"/>
      <c r="I68" s="29"/>
      <c r="J68" s="29"/>
      <c r="K68" s="29"/>
      <c r="L68" s="29"/>
      <c r="M68" s="29"/>
      <c r="N68" s="29"/>
      <c r="O68" s="31">
        <f t="shared" si="0"/>
        <v>1.5E-3</v>
      </c>
      <c r="P68" s="97">
        <f t="shared" si="1"/>
        <v>1.5E-3</v>
      </c>
    </row>
    <row r="69" spans="1:16" x14ac:dyDescent="0.25">
      <c r="A69" s="26"/>
      <c r="B69" s="38" t="s">
        <v>71</v>
      </c>
      <c r="C69" s="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31">
        <f t="shared" si="0"/>
        <v>0</v>
      </c>
      <c r="P69" s="97">
        <f t="shared" si="1"/>
        <v>0</v>
      </c>
    </row>
    <row r="70" spans="1:16" x14ac:dyDescent="0.25">
      <c r="A70" s="26">
        <v>51</v>
      </c>
      <c r="B70" s="27" t="s">
        <v>72</v>
      </c>
      <c r="C70" s="28" t="s">
        <v>21</v>
      </c>
      <c r="D70" s="29"/>
      <c r="E70" s="29"/>
      <c r="F70" s="29"/>
      <c r="G70" s="29"/>
      <c r="H70" s="29"/>
      <c r="I70" s="29"/>
      <c r="J70" s="29">
        <v>1E-3</v>
      </c>
      <c r="K70" s="29"/>
      <c r="L70" s="29"/>
      <c r="M70" s="29"/>
      <c r="N70" s="29"/>
      <c r="O70" s="31">
        <f t="shared" si="0"/>
        <v>1E-3</v>
      </c>
      <c r="P70" s="97">
        <f t="shared" si="1"/>
        <v>1E-3</v>
      </c>
    </row>
    <row r="71" spans="1:16" x14ac:dyDescent="0.25">
      <c r="A71" s="26">
        <v>52</v>
      </c>
      <c r="B71" s="27" t="s">
        <v>73</v>
      </c>
      <c r="C71" s="28" t="s">
        <v>21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31">
        <f t="shared" si="0"/>
        <v>0</v>
      </c>
      <c r="P71" s="97">
        <f t="shared" si="1"/>
        <v>0</v>
      </c>
    </row>
    <row r="72" spans="1:16" x14ac:dyDescent="0.25">
      <c r="A72" s="26">
        <v>53</v>
      </c>
      <c r="B72" s="27" t="s">
        <v>74</v>
      </c>
      <c r="C72" s="28" t="s">
        <v>21</v>
      </c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31">
        <f t="shared" si="0"/>
        <v>0</v>
      </c>
      <c r="P72" s="97">
        <f t="shared" si="1"/>
        <v>0</v>
      </c>
    </row>
    <row r="73" spans="1:16" x14ac:dyDescent="0.25">
      <c r="A73" s="26">
        <v>54</v>
      </c>
      <c r="B73" s="27" t="s">
        <v>75</v>
      </c>
      <c r="C73" s="28" t="s">
        <v>21</v>
      </c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31">
        <f t="shared" si="0"/>
        <v>0</v>
      </c>
      <c r="P73" s="97">
        <f t="shared" si="1"/>
        <v>0</v>
      </c>
    </row>
    <row r="74" spans="1:16" x14ac:dyDescent="0.25">
      <c r="A74" s="26">
        <v>55</v>
      </c>
      <c r="B74" s="27" t="s">
        <v>76</v>
      </c>
      <c r="C74" s="28" t="s">
        <v>21</v>
      </c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31">
        <f t="shared" si="0"/>
        <v>0</v>
      </c>
      <c r="P74" s="97">
        <f t="shared" si="1"/>
        <v>0</v>
      </c>
    </row>
    <row r="75" spans="1:16" x14ac:dyDescent="0.25">
      <c r="A75" s="26"/>
      <c r="B75" s="39" t="s">
        <v>77</v>
      </c>
      <c r="C75" s="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31">
        <f t="shared" si="0"/>
        <v>0</v>
      </c>
      <c r="P75" s="97">
        <f t="shared" si="1"/>
        <v>0</v>
      </c>
    </row>
    <row r="76" spans="1:16" x14ac:dyDescent="0.25">
      <c r="A76" s="26">
        <v>56</v>
      </c>
      <c r="B76" s="27" t="s">
        <v>9</v>
      </c>
      <c r="C76" s="28" t="s">
        <v>21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31">
        <f t="shared" si="0"/>
        <v>0</v>
      </c>
      <c r="P76" s="97">
        <f t="shared" si="1"/>
        <v>0</v>
      </c>
    </row>
    <row r="77" spans="1:16" x14ac:dyDescent="0.25">
      <c r="A77" s="26">
        <v>57</v>
      </c>
      <c r="B77" s="32" t="s">
        <v>78</v>
      </c>
      <c r="C77" s="33" t="s">
        <v>21</v>
      </c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31">
        <f t="shared" si="0"/>
        <v>0</v>
      </c>
      <c r="P77" s="97">
        <f t="shared" si="1"/>
        <v>0</v>
      </c>
    </row>
    <row r="78" spans="1:16" x14ac:dyDescent="0.25">
      <c r="A78" s="26">
        <v>58</v>
      </c>
      <c r="B78" s="32" t="s">
        <v>154</v>
      </c>
      <c r="C78" s="33" t="s">
        <v>21</v>
      </c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31">
        <f t="shared" si="0"/>
        <v>0</v>
      </c>
      <c r="P78" s="97">
        <f t="shared" si="1"/>
        <v>0</v>
      </c>
    </row>
    <row r="79" spans="1:16" x14ac:dyDescent="0.25">
      <c r="A79" s="26">
        <v>59</v>
      </c>
      <c r="B79" s="32" t="s">
        <v>79</v>
      </c>
      <c r="C79" s="33" t="s">
        <v>21</v>
      </c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31">
        <f t="shared" si="0"/>
        <v>0</v>
      </c>
      <c r="P79" s="97">
        <f t="shared" si="1"/>
        <v>0</v>
      </c>
    </row>
    <row r="80" spans="1:16" x14ac:dyDescent="0.25">
      <c r="A80" s="26">
        <v>60</v>
      </c>
      <c r="B80" s="27" t="s">
        <v>80</v>
      </c>
      <c r="C80" s="28" t="s">
        <v>21</v>
      </c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31">
        <f t="shared" si="0"/>
        <v>0</v>
      </c>
      <c r="P80" s="97">
        <f t="shared" si="1"/>
        <v>0</v>
      </c>
    </row>
    <row r="81" spans="1:16" x14ac:dyDescent="0.25">
      <c r="A81" s="26">
        <v>61</v>
      </c>
      <c r="B81" s="27" t="s">
        <v>81</v>
      </c>
      <c r="C81" s="28" t="s">
        <v>21</v>
      </c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31">
        <f t="shared" si="0"/>
        <v>0</v>
      </c>
      <c r="P81" s="97">
        <f t="shared" ref="P81:P114" si="2">(E81+G81+I81+J81+L81+N81)*$P$10</f>
        <v>0</v>
      </c>
    </row>
    <row r="82" spans="1:16" x14ac:dyDescent="0.25">
      <c r="A82" s="26">
        <v>62</v>
      </c>
      <c r="B82" s="36" t="s">
        <v>82</v>
      </c>
      <c r="C82" s="37" t="s">
        <v>21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31">
        <f t="shared" ref="O82:O114" si="3">(D82+F82+H82+J82+K82+M82)*$O$10</f>
        <v>0</v>
      </c>
      <c r="P82" s="97">
        <f t="shared" si="2"/>
        <v>0</v>
      </c>
    </row>
    <row r="83" spans="1:16" x14ac:dyDescent="0.25">
      <c r="A83" s="26"/>
      <c r="B83" s="39" t="s">
        <v>83</v>
      </c>
      <c r="C83" s="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31">
        <f t="shared" si="3"/>
        <v>0</v>
      </c>
      <c r="P83" s="97">
        <f t="shared" si="2"/>
        <v>0</v>
      </c>
    </row>
    <row r="84" spans="1:16" x14ac:dyDescent="0.25">
      <c r="A84" s="26">
        <v>63</v>
      </c>
      <c r="B84" s="32" t="s">
        <v>84</v>
      </c>
      <c r="C84" s="33" t="s">
        <v>21</v>
      </c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31">
        <f t="shared" si="3"/>
        <v>0</v>
      </c>
      <c r="P84" s="97">
        <f t="shared" si="2"/>
        <v>0</v>
      </c>
    </row>
    <row r="85" spans="1:16" x14ac:dyDescent="0.25">
      <c r="A85" s="26">
        <v>64</v>
      </c>
      <c r="B85" s="32" t="s">
        <v>85</v>
      </c>
      <c r="C85" s="33" t="s">
        <v>21</v>
      </c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31">
        <f t="shared" si="3"/>
        <v>0</v>
      </c>
      <c r="P85" s="97">
        <f t="shared" si="2"/>
        <v>0</v>
      </c>
    </row>
    <row r="86" spans="1:16" x14ac:dyDescent="0.25">
      <c r="A86" s="26">
        <v>65</v>
      </c>
      <c r="B86" s="32" t="s">
        <v>86</v>
      </c>
      <c r="C86" s="33" t="s">
        <v>21</v>
      </c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31">
        <f t="shared" si="3"/>
        <v>0</v>
      </c>
      <c r="P86" s="97">
        <f t="shared" si="2"/>
        <v>0</v>
      </c>
    </row>
    <row r="87" spans="1:16" x14ac:dyDescent="0.25">
      <c r="A87" s="26">
        <v>66</v>
      </c>
      <c r="B87" s="27" t="s">
        <v>87</v>
      </c>
      <c r="C87" s="28" t="s">
        <v>21</v>
      </c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31">
        <f t="shared" si="3"/>
        <v>0</v>
      </c>
      <c r="P87" s="97">
        <f t="shared" si="2"/>
        <v>0</v>
      </c>
    </row>
    <row r="88" spans="1:16" x14ac:dyDescent="0.25">
      <c r="A88" s="26">
        <v>67</v>
      </c>
      <c r="B88" s="27" t="s">
        <v>88</v>
      </c>
      <c r="C88" s="28" t="s">
        <v>21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31">
        <f t="shared" si="3"/>
        <v>0</v>
      </c>
      <c r="P88" s="97">
        <f t="shared" si="2"/>
        <v>0</v>
      </c>
    </row>
    <row r="89" spans="1:16" x14ac:dyDescent="0.25">
      <c r="A89" s="26">
        <v>68</v>
      </c>
      <c r="B89" s="36" t="s">
        <v>89</v>
      </c>
      <c r="C89" s="37" t="s">
        <v>21</v>
      </c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31">
        <f t="shared" si="3"/>
        <v>0</v>
      </c>
      <c r="P89" s="97">
        <f t="shared" si="2"/>
        <v>0</v>
      </c>
    </row>
    <row r="90" spans="1:16" x14ac:dyDescent="0.25">
      <c r="A90" s="26"/>
      <c r="B90" s="39" t="s">
        <v>90</v>
      </c>
      <c r="C90" s="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31">
        <f t="shared" si="3"/>
        <v>0</v>
      </c>
      <c r="P90" s="97">
        <f t="shared" si="2"/>
        <v>0</v>
      </c>
    </row>
    <row r="91" spans="1:16" x14ac:dyDescent="0.25">
      <c r="A91" s="26">
        <v>69</v>
      </c>
      <c r="B91" s="32" t="s">
        <v>91</v>
      </c>
      <c r="C91" s="33" t="s">
        <v>21</v>
      </c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31">
        <f t="shared" si="3"/>
        <v>0</v>
      </c>
      <c r="P91" s="97">
        <f t="shared" si="2"/>
        <v>0</v>
      </c>
    </row>
    <row r="92" spans="1:16" x14ac:dyDescent="0.25">
      <c r="A92" s="26">
        <v>70</v>
      </c>
      <c r="B92" s="32" t="s">
        <v>92</v>
      </c>
      <c r="C92" s="33" t="s">
        <v>21</v>
      </c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31">
        <f t="shared" si="3"/>
        <v>0</v>
      </c>
      <c r="P92" s="97">
        <f t="shared" si="2"/>
        <v>0</v>
      </c>
    </row>
    <row r="93" spans="1:16" x14ac:dyDescent="0.25">
      <c r="A93" s="26">
        <v>71</v>
      </c>
      <c r="B93" s="27" t="s">
        <v>93</v>
      </c>
      <c r="C93" s="28" t="s">
        <v>21</v>
      </c>
      <c r="D93" s="29">
        <v>6.7549999999999999E-2</v>
      </c>
      <c r="E93" s="35">
        <f>D93*100/60</f>
        <v>0.11258333333333333</v>
      </c>
      <c r="F93" s="29"/>
      <c r="G93" s="29"/>
      <c r="H93" s="29"/>
      <c r="I93" s="29"/>
      <c r="J93" s="29"/>
      <c r="K93" s="29"/>
      <c r="L93" s="29"/>
      <c r="M93" s="29"/>
      <c r="N93" s="29"/>
      <c r="O93" s="31">
        <f t="shared" si="3"/>
        <v>6.7549999999999999E-2</v>
      </c>
      <c r="P93" s="97">
        <f t="shared" si="2"/>
        <v>0.11258333333333333</v>
      </c>
    </row>
    <row r="94" spans="1:16" x14ac:dyDescent="0.25">
      <c r="A94" s="26">
        <v>72</v>
      </c>
      <c r="B94" s="27" t="s">
        <v>177</v>
      </c>
      <c r="C94" s="28" t="s">
        <v>21</v>
      </c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31">
        <f t="shared" si="3"/>
        <v>0</v>
      </c>
      <c r="P94" s="97">
        <f t="shared" si="2"/>
        <v>0</v>
      </c>
    </row>
    <row r="95" spans="1:16" x14ac:dyDescent="0.25">
      <c r="A95" s="26">
        <v>73</v>
      </c>
      <c r="B95" s="27" t="s">
        <v>94</v>
      </c>
      <c r="C95" s="28" t="s">
        <v>21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31">
        <f t="shared" si="3"/>
        <v>0</v>
      </c>
      <c r="P95" s="97">
        <f t="shared" si="2"/>
        <v>0</v>
      </c>
    </row>
    <row r="96" spans="1:16" x14ac:dyDescent="0.25">
      <c r="A96" s="26">
        <v>74</v>
      </c>
      <c r="B96" s="27" t="s">
        <v>95</v>
      </c>
      <c r="C96" s="28" t="s">
        <v>21</v>
      </c>
      <c r="D96" s="29"/>
      <c r="E96" s="29"/>
      <c r="F96" s="29">
        <v>1.0200000000000001E-2</v>
      </c>
      <c r="G96" s="29">
        <f>F96</f>
        <v>1.0200000000000001E-2</v>
      </c>
      <c r="H96" s="29"/>
      <c r="I96" s="29"/>
      <c r="J96" s="29"/>
      <c r="K96" s="29"/>
      <c r="L96" s="29"/>
      <c r="M96" s="29"/>
      <c r="N96" s="29"/>
      <c r="O96" s="31">
        <f t="shared" si="3"/>
        <v>1.0200000000000001E-2</v>
      </c>
      <c r="P96" s="97">
        <f t="shared" si="2"/>
        <v>1.0200000000000001E-2</v>
      </c>
    </row>
    <row r="97" spans="1:16" x14ac:dyDescent="0.25">
      <c r="A97" s="26">
        <v>75</v>
      </c>
      <c r="B97" s="27" t="s">
        <v>96</v>
      </c>
      <c r="C97" s="28" t="s">
        <v>21</v>
      </c>
      <c r="D97" s="29">
        <v>7.4999999999999997E-3</v>
      </c>
      <c r="E97" s="29">
        <f>D97*100/60</f>
        <v>1.2500000000000001E-2</v>
      </c>
      <c r="F97" s="29">
        <v>2.0629999999999999E-2</v>
      </c>
      <c r="G97" s="29">
        <f>F97</f>
        <v>2.0629999999999999E-2</v>
      </c>
      <c r="H97" s="29"/>
      <c r="I97" s="29"/>
      <c r="J97" s="29"/>
      <c r="K97" s="29"/>
      <c r="L97" s="29"/>
      <c r="M97" s="29"/>
      <c r="N97" s="29"/>
      <c r="O97" s="31">
        <f t="shared" si="3"/>
        <v>2.8129999999999999E-2</v>
      </c>
      <c r="P97" s="97">
        <f t="shared" si="2"/>
        <v>3.313E-2</v>
      </c>
    </row>
    <row r="98" spans="1:16" x14ac:dyDescent="0.25">
      <c r="A98" s="26">
        <v>76</v>
      </c>
      <c r="B98" s="27" t="s">
        <v>97</v>
      </c>
      <c r="C98" s="28" t="s">
        <v>21</v>
      </c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31">
        <f t="shared" si="3"/>
        <v>0</v>
      </c>
      <c r="P98" s="97">
        <f t="shared" si="2"/>
        <v>0</v>
      </c>
    </row>
    <row r="99" spans="1:16" x14ac:dyDescent="0.25">
      <c r="A99" s="26">
        <v>77</v>
      </c>
      <c r="B99" s="27" t="s">
        <v>98</v>
      </c>
      <c r="C99" s="28" t="s">
        <v>21</v>
      </c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31">
        <f t="shared" si="3"/>
        <v>0</v>
      </c>
      <c r="P99" s="97">
        <f t="shared" si="2"/>
        <v>0</v>
      </c>
    </row>
    <row r="100" spans="1:16" x14ac:dyDescent="0.25">
      <c r="A100" s="26">
        <v>78</v>
      </c>
      <c r="B100" s="40" t="s">
        <v>99</v>
      </c>
      <c r="C100" s="41" t="s">
        <v>21</v>
      </c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31">
        <f t="shared" si="3"/>
        <v>0</v>
      </c>
      <c r="P100" s="97">
        <f t="shared" si="2"/>
        <v>0</v>
      </c>
    </row>
    <row r="101" spans="1:16" x14ac:dyDescent="0.25">
      <c r="A101" s="26">
        <v>79</v>
      </c>
      <c r="B101" s="40" t="s">
        <v>100</v>
      </c>
      <c r="C101" s="41" t="s">
        <v>21</v>
      </c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31">
        <f t="shared" si="3"/>
        <v>0</v>
      </c>
      <c r="P101" s="97">
        <f t="shared" si="2"/>
        <v>0</v>
      </c>
    </row>
    <row r="102" spans="1:16" x14ac:dyDescent="0.25">
      <c r="A102" s="26">
        <v>80</v>
      </c>
      <c r="B102" s="40" t="s">
        <v>101</v>
      </c>
      <c r="C102" s="41" t="s">
        <v>21</v>
      </c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31">
        <f t="shared" si="3"/>
        <v>0</v>
      </c>
      <c r="P102" s="97">
        <f t="shared" si="2"/>
        <v>0</v>
      </c>
    </row>
    <row r="103" spans="1:16" x14ac:dyDescent="0.25">
      <c r="A103" s="42"/>
      <c r="B103" s="43" t="s">
        <v>102</v>
      </c>
      <c r="C103" s="41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31">
        <f t="shared" si="3"/>
        <v>0</v>
      </c>
      <c r="P103" s="97">
        <f t="shared" si="2"/>
        <v>0</v>
      </c>
    </row>
    <row r="104" spans="1:16" x14ac:dyDescent="0.25">
      <c r="A104" s="26">
        <v>81</v>
      </c>
      <c r="B104" s="27" t="s">
        <v>103</v>
      </c>
      <c r="C104" s="28" t="s">
        <v>21</v>
      </c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31">
        <f t="shared" si="3"/>
        <v>0</v>
      </c>
      <c r="P104" s="97">
        <f t="shared" si="2"/>
        <v>0</v>
      </c>
    </row>
    <row r="105" spans="1:16" x14ac:dyDescent="0.25">
      <c r="A105" s="44">
        <v>82</v>
      </c>
      <c r="B105" s="45" t="s">
        <v>11</v>
      </c>
      <c r="C105" s="46" t="s">
        <v>21</v>
      </c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31">
        <f t="shared" si="3"/>
        <v>0</v>
      </c>
      <c r="P105" s="97">
        <f t="shared" si="2"/>
        <v>0</v>
      </c>
    </row>
    <row r="106" spans="1:16" x14ac:dyDescent="0.25">
      <c r="A106" s="26">
        <v>83</v>
      </c>
      <c r="B106" s="32" t="s">
        <v>104</v>
      </c>
      <c r="C106" s="47" t="s">
        <v>21</v>
      </c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31">
        <f t="shared" si="3"/>
        <v>0</v>
      </c>
      <c r="P106" s="97">
        <f t="shared" si="2"/>
        <v>0</v>
      </c>
    </row>
    <row r="107" spans="1:16" x14ac:dyDescent="0.25">
      <c r="A107" s="26">
        <v>84</v>
      </c>
      <c r="B107" s="32" t="s">
        <v>8</v>
      </c>
      <c r="C107" s="47" t="s">
        <v>105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31">
        <f t="shared" si="3"/>
        <v>0</v>
      </c>
      <c r="P107" s="97">
        <f t="shared" si="2"/>
        <v>0</v>
      </c>
    </row>
    <row r="108" spans="1:16" x14ac:dyDescent="0.25">
      <c r="A108" s="42"/>
      <c r="B108" s="43" t="s">
        <v>106</v>
      </c>
      <c r="C108" s="4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31">
        <f t="shared" si="3"/>
        <v>0</v>
      </c>
      <c r="P108" s="97">
        <f t="shared" si="2"/>
        <v>0</v>
      </c>
    </row>
    <row r="109" spans="1:16" x14ac:dyDescent="0.25">
      <c r="A109" s="26">
        <v>85</v>
      </c>
      <c r="B109" s="32" t="s">
        <v>10</v>
      </c>
      <c r="C109" s="33" t="s">
        <v>58</v>
      </c>
      <c r="D109" s="29"/>
      <c r="E109" s="29"/>
      <c r="F109" s="30"/>
      <c r="G109" s="30"/>
      <c r="H109" s="30"/>
      <c r="I109" s="30"/>
      <c r="J109" s="29"/>
      <c r="K109" s="29"/>
      <c r="L109" s="29"/>
      <c r="M109" s="29"/>
      <c r="N109" s="29"/>
      <c r="O109" s="31">
        <f t="shared" si="3"/>
        <v>0</v>
      </c>
      <c r="P109" s="97">
        <f t="shared" si="2"/>
        <v>0</v>
      </c>
    </row>
    <row r="110" spans="1:16" x14ac:dyDescent="0.25">
      <c r="A110" s="26"/>
      <c r="B110" s="43" t="s">
        <v>107</v>
      </c>
      <c r="C110" s="33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31">
        <f t="shared" si="3"/>
        <v>0</v>
      </c>
      <c r="P110" s="97">
        <f t="shared" si="2"/>
        <v>0</v>
      </c>
    </row>
    <row r="111" spans="1:16" x14ac:dyDescent="0.25">
      <c r="A111" s="48">
        <v>86</v>
      </c>
      <c r="B111" s="32" t="s">
        <v>108</v>
      </c>
      <c r="C111" s="25" t="s">
        <v>105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31">
        <f t="shared" si="3"/>
        <v>0</v>
      </c>
      <c r="P111" s="97">
        <f t="shared" si="2"/>
        <v>0</v>
      </c>
    </row>
    <row r="112" spans="1:16" x14ac:dyDescent="0.25">
      <c r="A112" s="26">
        <v>87</v>
      </c>
      <c r="B112" s="32" t="s">
        <v>109</v>
      </c>
      <c r="C112" s="33" t="s">
        <v>21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31">
        <f t="shared" si="3"/>
        <v>0</v>
      </c>
      <c r="P112" s="97">
        <f t="shared" si="2"/>
        <v>0</v>
      </c>
    </row>
    <row r="113" spans="1:16" x14ac:dyDescent="0.25">
      <c r="B113" s="49" t="s">
        <v>110</v>
      </c>
      <c r="C113" s="25"/>
      <c r="D113" s="21"/>
      <c r="E113" s="21"/>
      <c r="F113" s="22"/>
      <c r="G113" s="22"/>
      <c r="H113" s="22"/>
      <c r="I113" s="22"/>
      <c r="J113" s="22"/>
      <c r="K113" s="22"/>
      <c r="L113" s="22"/>
      <c r="M113" s="22"/>
      <c r="N113" s="22"/>
      <c r="O113" s="31">
        <f t="shared" si="3"/>
        <v>0</v>
      </c>
      <c r="P113" s="97">
        <f t="shared" si="2"/>
        <v>0</v>
      </c>
    </row>
    <row r="114" spans="1:16" x14ac:dyDescent="0.25">
      <c r="A114" s="26">
        <v>88</v>
      </c>
      <c r="B114" s="27" t="s">
        <v>111</v>
      </c>
      <c r="C114" s="46" t="s">
        <v>21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31">
        <f t="shared" si="3"/>
        <v>0</v>
      </c>
      <c r="P114" s="97">
        <f t="shared" si="2"/>
        <v>0</v>
      </c>
    </row>
  </sheetData>
  <mergeCells count="11">
    <mergeCell ref="P8:P9"/>
    <mergeCell ref="A1:O3"/>
    <mergeCell ref="A4:O6"/>
    <mergeCell ref="D7:O7"/>
    <mergeCell ref="O8:O9"/>
    <mergeCell ref="D9:E9"/>
    <mergeCell ref="F9:G9"/>
    <mergeCell ref="H9:I9"/>
    <mergeCell ref="K9:L9"/>
    <mergeCell ref="M9:N9"/>
    <mergeCell ref="D8:N8"/>
  </mergeCells>
  <pageMargins left="0.7" right="0.7" top="0.75" bottom="0.75" header="0.3" footer="0.3"/>
  <pageSetup paperSize="9" scale="2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5"/>
  <sheetViews>
    <sheetView topLeftCell="A80" workbookViewId="0">
      <selection activeCell="P13" sqref="P13:P114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7" width="15.42578125" customWidth="1"/>
    <col min="8" max="9" width="14.28515625" customWidth="1"/>
    <col min="10" max="10" width="11.85546875" customWidth="1"/>
    <col min="11" max="12" width="12" customWidth="1"/>
    <col min="13" max="14" width="11.85546875" customWidth="1"/>
    <col min="15" max="15" width="16.28515625" style="50" customWidth="1"/>
    <col min="16" max="16" width="14.42578125" customWidth="1"/>
    <col min="219" max="219" width="3.7109375" customWidth="1"/>
    <col min="220" max="220" width="27.85546875" customWidth="1"/>
    <col min="221" max="221" width="3.7109375" customWidth="1"/>
    <col min="222" max="261" width="0" hidden="1" customWidth="1"/>
    <col min="262" max="262" width="10.28515625" customWidth="1"/>
    <col min="264" max="264" width="12.5703125" customWidth="1"/>
    <col min="268" max="268" width="10.7109375" customWidth="1"/>
    <col min="475" max="475" width="3.7109375" customWidth="1"/>
    <col min="476" max="476" width="27.85546875" customWidth="1"/>
    <col min="477" max="477" width="3.7109375" customWidth="1"/>
    <col min="478" max="517" width="0" hidden="1" customWidth="1"/>
    <col min="518" max="518" width="10.28515625" customWidth="1"/>
    <col min="520" max="520" width="12.5703125" customWidth="1"/>
    <col min="524" max="524" width="10.7109375" customWidth="1"/>
    <col min="731" max="731" width="3.7109375" customWidth="1"/>
    <col min="732" max="732" width="27.85546875" customWidth="1"/>
    <col min="733" max="733" width="3.7109375" customWidth="1"/>
    <col min="734" max="773" width="0" hidden="1" customWidth="1"/>
    <col min="774" max="774" width="10.28515625" customWidth="1"/>
    <col min="776" max="776" width="12.5703125" customWidth="1"/>
    <col min="780" max="780" width="10.7109375" customWidth="1"/>
    <col min="987" max="987" width="3.7109375" customWidth="1"/>
    <col min="988" max="988" width="27.85546875" customWidth="1"/>
    <col min="989" max="989" width="3.7109375" customWidth="1"/>
    <col min="990" max="1029" width="0" hidden="1" customWidth="1"/>
    <col min="1030" max="1030" width="10.28515625" customWidth="1"/>
    <col min="1032" max="1032" width="12.5703125" customWidth="1"/>
    <col min="1036" max="1036" width="10.7109375" customWidth="1"/>
    <col min="1243" max="1243" width="3.7109375" customWidth="1"/>
    <col min="1244" max="1244" width="27.85546875" customWidth="1"/>
    <col min="1245" max="1245" width="3.7109375" customWidth="1"/>
    <col min="1246" max="1285" width="0" hidden="1" customWidth="1"/>
    <col min="1286" max="1286" width="10.28515625" customWidth="1"/>
    <col min="1288" max="1288" width="12.5703125" customWidth="1"/>
    <col min="1292" max="1292" width="10.7109375" customWidth="1"/>
    <col min="1499" max="1499" width="3.7109375" customWidth="1"/>
    <col min="1500" max="1500" width="27.85546875" customWidth="1"/>
    <col min="1501" max="1501" width="3.7109375" customWidth="1"/>
    <col min="1502" max="1541" width="0" hidden="1" customWidth="1"/>
    <col min="1542" max="1542" width="10.28515625" customWidth="1"/>
    <col min="1544" max="1544" width="12.5703125" customWidth="1"/>
    <col min="1548" max="1548" width="10.7109375" customWidth="1"/>
    <col min="1755" max="1755" width="3.7109375" customWidth="1"/>
    <col min="1756" max="1756" width="27.85546875" customWidth="1"/>
    <col min="1757" max="1757" width="3.7109375" customWidth="1"/>
    <col min="1758" max="1797" width="0" hidden="1" customWidth="1"/>
    <col min="1798" max="1798" width="10.28515625" customWidth="1"/>
    <col min="1800" max="1800" width="12.5703125" customWidth="1"/>
    <col min="1804" max="1804" width="10.7109375" customWidth="1"/>
    <col min="2011" max="2011" width="3.7109375" customWidth="1"/>
    <col min="2012" max="2012" width="27.85546875" customWidth="1"/>
    <col min="2013" max="2013" width="3.7109375" customWidth="1"/>
    <col min="2014" max="2053" width="0" hidden="1" customWidth="1"/>
    <col min="2054" max="2054" width="10.28515625" customWidth="1"/>
    <col min="2056" max="2056" width="12.5703125" customWidth="1"/>
    <col min="2060" max="2060" width="10.7109375" customWidth="1"/>
    <col min="2267" max="2267" width="3.7109375" customWidth="1"/>
    <col min="2268" max="2268" width="27.85546875" customWidth="1"/>
    <col min="2269" max="2269" width="3.7109375" customWidth="1"/>
    <col min="2270" max="2309" width="0" hidden="1" customWidth="1"/>
    <col min="2310" max="2310" width="10.28515625" customWidth="1"/>
    <col min="2312" max="2312" width="12.5703125" customWidth="1"/>
    <col min="2316" max="2316" width="10.7109375" customWidth="1"/>
    <col min="2523" max="2523" width="3.7109375" customWidth="1"/>
    <col min="2524" max="2524" width="27.85546875" customWidth="1"/>
    <col min="2525" max="2525" width="3.7109375" customWidth="1"/>
    <col min="2526" max="2565" width="0" hidden="1" customWidth="1"/>
    <col min="2566" max="2566" width="10.28515625" customWidth="1"/>
    <col min="2568" max="2568" width="12.5703125" customWidth="1"/>
    <col min="2572" max="2572" width="10.7109375" customWidth="1"/>
    <col min="2779" max="2779" width="3.7109375" customWidth="1"/>
    <col min="2780" max="2780" width="27.85546875" customWidth="1"/>
    <col min="2781" max="2781" width="3.7109375" customWidth="1"/>
    <col min="2782" max="2821" width="0" hidden="1" customWidth="1"/>
    <col min="2822" max="2822" width="10.28515625" customWidth="1"/>
    <col min="2824" max="2824" width="12.5703125" customWidth="1"/>
    <col min="2828" max="2828" width="10.7109375" customWidth="1"/>
    <col min="3035" max="3035" width="3.7109375" customWidth="1"/>
    <col min="3036" max="3036" width="27.85546875" customWidth="1"/>
    <col min="3037" max="3037" width="3.7109375" customWidth="1"/>
    <col min="3038" max="3077" width="0" hidden="1" customWidth="1"/>
    <col min="3078" max="3078" width="10.28515625" customWidth="1"/>
    <col min="3080" max="3080" width="12.5703125" customWidth="1"/>
    <col min="3084" max="3084" width="10.7109375" customWidth="1"/>
    <col min="3291" max="3291" width="3.7109375" customWidth="1"/>
    <col min="3292" max="3292" width="27.85546875" customWidth="1"/>
    <col min="3293" max="3293" width="3.7109375" customWidth="1"/>
    <col min="3294" max="3333" width="0" hidden="1" customWidth="1"/>
    <col min="3334" max="3334" width="10.28515625" customWidth="1"/>
    <col min="3336" max="3336" width="12.5703125" customWidth="1"/>
    <col min="3340" max="3340" width="10.7109375" customWidth="1"/>
    <col min="3547" max="3547" width="3.7109375" customWidth="1"/>
    <col min="3548" max="3548" width="27.85546875" customWidth="1"/>
    <col min="3549" max="3549" width="3.7109375" customWidth="1"/>
    <col min="3550" max="3589" width="0" hidden="1" customWidth="1"/>
    <col min="3590" max="3590" width="10.28515625" customWidth="1"/>
    <col min="3592" max="3592" width="12.5703125" customWidth="1"/>
    <col min="3596" max="3596" width="10.7109375" customWidth="1"/>
    <col min="3803" max="3803" width="3.7109375" customWidth="1"/>
    <col min="3804" max="3804" width="27.85546875" customWidth="1"/>
    <col min="3805" max="3805" width="3.7109375" customWidth="1"/>
    <col min="3806" max="3845" width="0" hidden="1" customWidth="1"/>
    <col min="3846" max="3846" width="10.28515625" customWidth="1"/>
    <col min="3848" max="3848" width="12.5703125" customWidth="1"/>
    <col min="3852" max="3852" width="10.7109375" customWidth="1"/>
    <col min="4059" max="4059" width="3.7109375" customWidth="1"/>
    <col min="4060" max="4060" width="27.85546875" customWidth="1"/>
    <col min="4061" max="4061" width="3.7109375" customWidth="1"/>
    <col min="4062" max="4101" width="0" hidden="1" customWidth="1"/>
    <col min="4102" max="4102" width="10.28515625" customWidth="1"/>
    <col min="4104" max="4104" width="12.5703125" customWidth="1"/>
    <col min="4108" max="4108" width="10.7109375" customWidth="1"/>
    <col min="4315" max="4315" width="3.7109375" customWidth="1"/>
    <col min="4316" max="4316" width="27.85546875" customWidth="1"/>
    <col min="4317" max="4317" width="3.7109375" customWidth="1"/>
    <col min="4318" max="4357" width="0" hidden="1" customWidth="1"/>
    <col min="4358" max="4358" width="10.28515625" customWidth="1"/>
    <col min="4360" max="4360" width="12.5703125" customWidth="1"/>
    <col min="4364" max="4364" width="10.7109375" customWidth="1"/>
    <col min="4571" max="4571" width="3.7109375" customWidth="1"/>
    <col min="4572" max="4572" width="27.85546875" customWidth="1"/>
    <col min="4573" max="4573" width="3.7109375" customWidth="1"/>
    <col min="4574" max="4613" width="0" hidden="1" customWidth="1"/>
    <col min="4614" max="4614" width="10.28515625" customWidth="1"/>
    <col min="4616" max="4616" width="12.5703125" customWidth="1"/>
    <col min="4620" max="4620" width="10.7109375" customWidth="1"/>
    <col min="4827" max="4827" width="3.7109375" customWidth="1"/>
    <col min="4828" max="4828" width="27.85546875" customWidth="1"/>
    <col min="4829" max="4829" width="3.7109375" customWidth="1"/>
    <col min="4830" max="4869" width="0" hidden="1" customWidth="1"/>
    <col min="4870" max="4870" width="10.28515625" customWidth="1"/>
    <col min="4872" max="4872" width="12.5703125" customWidth="1"/>
    <col min="4876" max="4876" width="10.7109375" customWidth="1"/>
    <col min="5083" max="5083" width="3.7109375" customWidth="1"/>
    <col min="5084" max="5084" width="27.85546875" customWidth="1"/>
    <col min="5085" max="5085" width="3.7109375" customWidth="1"/>
    <col min="5086" max="5125" width="0" hidden="1" customWidth="1"/>
    <col min="5126" max="5126" width="10.28515625" customWidth="1"/>
    <col min="5128" max="5128" width="12.5703125" customWidth="1"/>
    <col min="5132" max="5132" width="10.7109375" customWidth="1"/>
    <col min="5339" max="5339" width="3.7109375" customWidth="1"/>
    <col min="5340" max="5340" width="27.85546875" customWidth="1"/>
    <col min="5341" max="5341" width="3.7109375" customWidth="1"/>
    <col min="5342" max="5381" width="0" hidden="1" customWidth="1"/>
    <col min="5382" max="5382" width="10.28515625" customWidth="1"/>
    <col min="5384" max="5384" width="12.5703125" customWidth="1"/>
    <col min="5388" max="5388" width="10.7109375" customWidth="1"/>
    <col min="5595" max="5595" width="3.7109375" customWidth="1"/>
    <col min="5596" max="5596" width="27.85546875" customWidth="1"/>
    <col min="5597" max="5597" width="3.7109375" customWidth="1"/>
    <col min="5598" max="5637" width="0" hidden="1" customWidth="1"/>
    <col min="5638" max="5638" width="10.28515625" customWidth="1"/>
    <col min="5640" max="5640" width="12.5703125" customWidth="1"/>
    <col min="5644" max="5644" width="10.7109375" customWidth="1"/>
    <col min="5851" max="5851" width="3.7109375" customWidth="1"/>
    <col min="5852" max="5852" width="27.85546875" customWidth="1"/>
    <col min="5853" max="5853" width="3.7109375" customWidth="1"/>
    <col min="5854" max="5893" width="0" hidden="1" customWidth="1"/>
    <col min="5894" max="5894" width="10.28515625" customWidth="1"/>
    <col min="5896" max="5896" width="12.5703125" customWidth="1"/>
    <col min="5900" max="5900" width="10.7109375" customWidth="1"/>
    <col min="6107" max="6107" width="3.7109375" customWidth="1"/>
    <col min="6108" max="6108" width="27.85546875" customWidth="1"/>
    <col min="6109" max="6109" width="3.7109375" customWidth="1"/>
    <col min="6110" max="6149" width="0" hidden="1" customWidth="1"/>
    <col min="6150" max="6150" width="10.28515625" customWidth="1"/>
    <col min="6152" max="6152" width="12.5703125" customWidth="1"/>
    <col min="6156" max="6156" width="10.7109375" customWidth="1"/>
    <col min="6363" max="6363" width="3.7109375" customWidth="1"/>
    <col min="6364" max="6364" width="27.85546875" customWidth="1"/>
    <col min="6365" max="6365" width="3.7109375" customWidth="1"/>
    <col min="6366" max="6405" width="0" hidden="1" customWidth="1"/>
    <col min="6406" max="6406" width="10.28515625" customWidth="1"/>
    <col min="6408" max="6408" width="12.5703125" customWidth="1"/>
    <col min="6412" max="6412" width="10.7109375" customWidth="1"/>
    <col min="6619" max="6619" width="3.7109375" customWidth="1"/>
    <col min="6620" max="6620" width="27.85546875" customWidth="1"/>
    <col min="6621" max="6621" width="3.7109375" customWidth="1"/>
    <col min="6622" max="6661" width="0" hidden="1" customWidth="1"/>
    <col min="6662" max="6662" width="10.28515625" customWidth="1"/>
    <col min="6664" max="6664" width="12.5703125" customWidth="1"/>
    <col min="6668" max="6668" width="10.7109375" customWidth="1"/>
    <col min="6875" max="6875" width="3.7109375" customWidth="1"/>
    <col min="6876" max="6876" width="27.85546875" customWidth="1"/>
    <col min="6877" max="6877" width="3.7109375" customWidth="1"/>
    <col min="6878" max="6917" width="0" hidden="1" customWidth="1"/>
    <col min="6918" max="6918" width="10.28515625" customWidth="1"/>
    <col min="6920" max="6920" width="12.5703125" customWidth="1"/>
    <col min="6924" max="6924" width="10.7109375" customWidth="1"/>
    <col min="7131" max="7131" width="3.7109375" customWidth="1"/>
    <col min="7132" max="7132" width="27.85546875" customWidth="1"/>
    <col min="7133" max="7133" width="3.7109375" customWidth="1"/>
    <col min="7134" max="7173" width="0" hidden="1" customWidth="1"/>
    <col min="7174" max="7174" width="10.28515625" customWidth="1"/>
    <col min="7176" max="7176" width="12.5703125" customWidth="1"/>
    <col min="7180" max="7180" width="10.7109375" customWidth="1"/>
    <col min="7387" max="7387" width="3.7109375" customWidth="1"/>
    <col min="7388" max="7388" width="27.85546875" customWidth="1"/>
    <col min="7389" max="7389" width="3.7109375" customWidth="1"/>
    <col min="7390" max="7429" width="0" hidden="1" customWidth="1"/>
    <col min="7430" max="7430" width="10.28515625" customWidth="1"/>
    <col min="7432" max="7432" width="12.5703125" customWidth="1"/>
    <col min="7436" max="7436" width="10.7109375" customWidth="1"/>
    <col min="7643" max="7643" width="3.7109375" customWidth="1"/>
    <col min="7644" max="7644" width="27.85546875" customWidth="1"/>
    <col min="7645" max="7645" width="3.7109375" customWidth="1"/>
    <col min="7646" max="7685" width="0" hidden="1" customWidth="1"/>
    <col min="7686" max="7686" width="10.28515625" customWidth="1"/>
    <col min="7688" max="7688" width="12.5703125" customWidth="1"/>
    <col min="7692" max="7692" width="10.7109375" customWidth="1"/>
    <col min="7899" max="7899" width="3.7109375" customWidth="1"/>
    <col min="7900" max="7900" width="27.85546875" customWidth="1"/>
    <col min="7901" max="7901" width="3.7109375" customWidth="1"/>
    <col min="7902" max="7941" width="0" hidden="1" customWidth="1"/>
    <col min="7942" max="7942" width="10.28515625" customWidth="1"/>
    <col min="7944" max="7944" width="12.5703125" customWidth="1"/>
    <col min="7948" max="7948" width="10.7109375" customWidth="1"/>
    <col min="8155" max="8155" width="3.7109375" customWidth="1"/>
    <col min="8156" max="8156" width="27.85546875" customWidth="1"/>
    <col min="8157" max="8157" width="3.7109375" customWidth="1"/>
    <col min="8158" max="8197" width="0" hidden="1" customWidth="1"/>
    <col min="8198" max="8198" width="10.28515625" customWidth="1"/>
    <col min="8200" max="8200" width="12.5703125" customWidth="1"/>
    <col min="8204" max="8204" width="10.7109375" customWidth="1"/>
    <col min="8411" max="8411" width="3.7109375" customWidth="1"/>
    <col min="8412" max="8412" width="27.85546875" customWidth="1"/>
    <col min="8413" max="8413" width="3.7109375" customWidth="1"/>
    <col min="8414" max="8453" width="0" hidden="1" customWidth="1"/>
    <col min="8454" max="8454" width="10.28515625" customWidth="1"/>
    <col min="8456" max="8456" width="12.5703125" customWidth="1"/>
    <col min="8460" max="8460" width="10.7109375" customWidth="1"/>
    <col min="8667" max="8667" width="3.7109375" customWidth="1"/>
    <col min="8668" max="8668" width="27.85546875" customWidth="1"/>
    <col min="8669" max="8669" width="3.7109375" customWidth="1"/>
    <col min="8670" max="8709" width="0" hidden="1" customWidth="1"/>
    <col min="8710" max="8710" width="10.28515625" customWidth="1"/>
    <col min="8712" max="8712" width="12.5703125" customWidth="1"/>
    <col min="8716" max="8716" width="10.7109375" customWidth="1"/>
    <col min="8923" max="8923" width="3.7109375" customWidth="1"/>
    <col min="8924" max="8924" width="27.85546875" customWidth="1"/>
    <col min="8925" max="8925" width="3.7109375" customWidth="1"/>
    <col min="8926" max="8965" width="0" hidden="1" customWidth="1"/>
    <col min="8966" max="8966" width="10.28515625" customWidth="1"/>
    <col min="8968" max="8968" width="12.5703125" customWidth="1"/>
    <col min="8972" max="8972" width="10.7109375" customWidth="1"/>
    <col min="9179" max="9179" width="3.7109375" customWidth="1"/>
    <col min="9180" max="9180" width="27.85546875" customWidth="1"/>
    <col min="9181" max="9181" width="3.7109375" customWidth="1"/>
    <col min="9182" max="9221" width="0" hidden="1" customWidth="1"/>
    <col min="9222" max="9222" width="10.28515625" customWidth="1"/>
    <col min="9224" max="9224" width="12.5703125" customWidth="1"/>
    <col min="9228" max="9228" width="10.7109375" customWidth="1"/>
    <col min="9435" max="9435" width="3.7109375" customWidth="1"/>
    <col min="9436" max="9436" width="27.85546875" customWidth="1"/>
    <col min="9437" max="9437" width="3.7109375" customWidth="1"/>
    <col min="9438" max="9477" width="0" hidden="1" customWidth="1"/>
    <col min="9478" max="9478" width="10.28515625" customWidth="1"/>
    <col min="9480" max="9480" width="12.5703125" customWidth="1"/>
    <col min="9484" max="9484" width="10.7109375" customWidth="1"/>
    <col min="9691" max="9691" width="3.7109375" customWidth="1"/>
    <col min="9692" max="9692" width="27.85546875" customWidth="1"/>
    <col min="9693" max="9693" width="3.7109375" customWidth="1"/>
    <col min="9694" max="9733" width="0" hidden="1" customWidth="1"/>
    <col min="9734" max="9734" width="10.28515625" customWidth="1"/>
    <col min="9736" max="9736" width="12.5703125" customWidth="1"/>
    <col min="9740" max="9740" width="10.7109375" customWidth="1"/>
    <col min="9947" max="9947" width="3.7109375" customWidth="1"/>
    <col min="9948" max="9948" width="27.85546875" customWidth="1"/>
    <col min="9949" max="9949" width="3.7109375" customWidth="1"/>
    <col min="9950" max="9989" width="0" hidden="1" customWidth="1"/>
    <col min="9990" max="9990" width="10.28515625" customWidth="1"/>
    <col min="9992" max="9992" width="12.5703125" customWidth="1"/>
    <col min="9996" max="9996" width="10.7109375" customWidth="1"/>
    <col min="10203" max="10203" width="3.7109375" customWidth="1"/>
    <col min="10204" max="10204" width="27.85546875" customWidth="1"/>
    <col min="10205" max="10205" width="3.7109375" customWidth="1"/>
    <col min="10206" max="10245" width="0" hidden="1" customWidth="1"/>
    <col min="10246" max="10246" width="10.28515625" customWidth="1"/>
    <col min="10248" max="10248" width="12.5703125" customWidth="1"/>
    <col min="10252" max="10252" width="10.7109375" customWidth="1"/>
    <col min="10459" max="10459" width="3.7109375" customWidth="1"/>
    <col min="10460" max="10460" width="27.85546875" customWidth="1"/>
    <col min="10461" max="10461" width="3.7109375" customWidth="1"/>
    <col min="10462" max="10501" width="0" hidden="1" customWidth="1"/>
    <col min="10502" max="10502" width="10.28515625" customWidth="1"/>
    <col min="10504" max="10504" width="12.5703125" customWidth="1"/>
    <col min="10508" max="10508" width="10.7109375" customWidth="1"/>
    <col min="10715" max="10715" width="3.7109375" customWidth="1"/>
    <col min="10716" max="10716" width="27.85546875" customWidth="1"/>
    <col min="10717" max="10717" width="3.7109375" customWidth="1"/>
    <col min="10718" max="10757" width="0" hidden="1" customWidth="1"/>
    <col min="10758" max="10758" width="10.28515625" customWidth="1"/>
    <col min="10760" max="10760" width="12.5703125" customWidth="1"/>
    <col min="10764" max="10764" width="10.7109375" customWidth="1"/>
    <col min="10971" max="10971" width="3.7109375" customWidth="1"/>
    <col min="10972" max="10972" width="27.85546875" customWidth="1"/>
    <col min="10973" max="10973" width="3.7109375" customWidth="1"/>
    <col min="10974" max="11013" width="0" hidden="1" customWidth="1"/>
    <col min="11014" max="11014" width="10.28515625" customWidth="1"/>
    <col min="11016" max="11016" width="12.5703125" customWidth="1"/>
    <col min="11020" max="11020" width="10.7109375" customWidth="1"/>
    <col min="11227" max="11227" width="3.7109375" customWidth="1"/>
    <col min="11228" max="11228" width="27.85546875" customWidth="1"/>
    <col min="11229" max="11229" width="3.7109375" customWidth="1"/>
    <col min="11230" max="11269" width="0" hidden="1" customWidth="1"/>
    <col min="11270" max="11270" width="10.28515625" customWidth="1"/>
    <col min="11272" max="11272" width="12.5703125" customWidth="1"/>
    <col min="11276" max="11276" width="10.7109375" customWidth="1"/>
    <col min="11483" max="11483" width="3.7109375" customWidth="1"/>
    <col min="11484" max="11484" width="27.85546875" customWidth="1"/>
    <col min="11485" max="11485" width="3.7109375" customWidth="1"/>
    <col min="11486" max="11525" width="0" hidden="1" customWidth="1"/>
    <col min="11526" max="11526" width="10.28515625" customWidth="1"/>
    <col min="11528" max="11528" width="12.5703125" customWidth="1"/>
    <col min="11532" max="11532" width="10.7109375" customWidth="1"/>
    <col min="11739" max="11739" width="3.7109375" customWidth="1"/>
    <col min="11740" max="11740" width="27.85546875" customWidth="1"/>
    <col min="11741" max="11741" width="3.7109375" customWidth="1"/>
    <col min="11742" max="11781" width="0" hidden="1" customWidth="1"/>
    <col min="11782" max="11782" width="10.28515625" customWidth="1"/>
    <col min="11784" max="11784" width="12.5703125" customWidth="1"/>
    <col min="11788" max="11788" width="10.7109375" customWidth="1"/>
    <col min="11995" max="11995" width="3.7109375" customWidth="1"/>
    <col min="11996" max="11996" width="27.85546875" customWidth="1"/>
    <col min="11997" max="11997" width="3.7109375" customWidth="1"/>
    <col min="11998" max="12037" width="0" hidden="1" customWidth="1"/>
    <col min="12038" max="12038" width="10.28515625" customWidth="1"/>
    <col min="12040" max="12040" width="12.5703125" customWidth="1"/>
    <col min="12044" max="12044" width="10.7109375" customWidth="1"/>
    <col min="12251" max="12251" width="3.7109375" customWidth="1"/>
    <col min="12252" max="12252" width="27.85546875" customWidth="1"/>
    <col min="12253" max="12253" width="3.7109375" customWidth="1"/>
    <col min="12254" max="12293" width="0" hidden="1" customWidth="1"/>
    <col min="12294" max="12294" width="10.28515625" customWidth="1"/>
    <col min="12296" max="12296" width="12.5703125" customWidth="1"/>
    <col min="12300" max="12300" width="10.7109375" customWidth="1"/>
    <col min="12507" max="12507" width="3.7109375" customWidth="1"/>
    <col min="12508" max="12508" width="27.85546875" customWidth="1"/>
    <col min="12509" max="12509" width="3.7109375" customWidth="1"/>
    <col min="12510" max="12549" width="0" hidden="1" customWidth="1"/>
    <col min="12550" max="12550" width="10.28515625" customWidth="1"/>
    <col min="12552" max="12552" width="12.5703125" customWidth="1"/>
    <col min="12556" max="12556" width="10.7109375" customWidth="1"/>
    <col min="12763" max="12763" width="3.7109375" customWidth="1"/>
    <col min="12764" max="12764" width="27.85546875" customWidth="1"/>
    <col min="12765" max="12765" width="3.7109375" customWidth="1"/>
    <col min="12766" max="12805" width="0" hidden="1" customWidth="1"/>
    <col min="12806" max="12806" width="10.28515625" customWidth="1"/>
    <col min="12808" max="12808" width="12.5703125" customWidth="1"/>
    <col min="12812" max="12812" width="10.7109375" customWidth="1"/>
    <col min="13019" max="13019" width="3.7109375" customWidth="1"/>
    <col min="13020" max="13020" width="27.85546875" customWidth="1"/>
    <col min="13021" max="13021" width="3.7109375" customWidth="1"/>
    <col min="13022" max="13061" width="0" hidden="1" customWidth="1"/>
    <col min="13062" max="13062" width="10.28515625" customWidth="1"/>
    <col min="13064" max="13064" width="12.5703125" customWidth="1"/>
    <col min="13068" max="13068" width="10.7109375" customWidth="1"/>
    <col min="13275" max="13275" width="3.7109375" customWidth="1"/>
    <col min="13276" max="13276" width="27.85546875" customWidth="1"/>
    <col min="13277" max="13277" width="3.7109375" customWidth="1"/>
    <col min="13278" max="13317" width="0" hidden="1" customWidth="1"/>
    <col min="13318" max="13318" width="10.28515625" customWidth="1"/>
    <col min="13320" max="13320" width="12.5703125" customWidth="1"/>
    <col min="13324" max="13324" width="10.7109375" customWidth="1"/>
    <col min="13531" max="13531" width="3.7109375" customWidth="1"/>
    <col min="13532" max="13532" width="27.85546875" customWidth="1"/>
    <col min="13533" max="13533" width="3.7109375" customWidth="1"/>
    <col min="13534" max="13573" width="0" hidden="1" customWidth="1"/>
    <col min="13574" max="13574" width="10.28515625" customWidth="1"/>
    <col min="13576" max="13576" width="12.5703125" customWidth="1"/>
    <col min="13580" max="13580" width="10.7109375" customWidth="1"/>
    <col min="13787" max="13787" width="3.7109375" customWidth="1"/>
    <col min="13788" max="13788" width="27.85546875" customWidth="1"/>
    <col min="13789" max="13789" width="3.7109375" customWidth="1"/>
    <col min="13790" max="13829" width="0" hidden="1" customWidth="1"/>
    <col min="13830" max="13830" width="10.28515625" customWidth="1"/>
    <col min="13832" max="13832" width="12.5703125" customWidth="1"/>
    <col min="13836" max="13836" width="10.7109375" customWidth="1"/>
    <col min="14043" max="14043" width="3.7109375" customWidth="1"/>
    <col min="14044" max="14044" width="27.85546875" customWidth="1"/>
    <col min="14045" max="14045" width="3.7109375" customWidth="1"/>
    <col min="14046" max="14085" width="0" hidden="1" customWidth="1"/>
    <col min="14086" max="14086" width="10.28515625" customWidth="1"/>
    <col min="14088" max="14088" width="12.5703125" customWidth="1"/>
    <col min="14092" max="14092" width="10.7109375" customWidth="1"/>
    <col min="14299" max="14299" width="3.7109375" customWidth="1"/>
    <col min="14300" max="14300" width="27.85546875" customWidth="1"/>
    <col min="14301" max="14301" width="3.7109375" customWidth="1"/>
    <col min="14302" max="14341" width="0" hidden="1" customWidth="1"/>
    <col min="14342" max="14342" width="10.28515625" customWidth="1"/>
    <col min="14344" max="14344" width="12.5703125" customWidth="1"/>
    <col min="14348" max="14348" width="10.7109375" customWidth="1"/>
    <col min="14555" max="14555" width="3.7109375" customWidth="1"/>
    <col min="14556" max="14556" width="27.85546875" customWidth="1"/>
    <col min="14557" max="14557" width="3.7109375" customWidth="1"/>
    <col min="14558" max="14597" width="0" hidden="1" customWidth="1"/>
    <col min="14598" max="14598" width="10.28515625" customWidth="1"/>
    <col min="14600" max="14600" width="12.5703125" customWidth="1"/>
    <col min="14604" max="14604" width="10.7109375" customWidth="1"/>
    <col min="14811" max="14811" width="3.7109375" customWidth="1"/>
    <col min="14812" max="14812" width="27.85546875" customWidth="1"/>
    <col min="14813" max="14813" width="3.7109375" customWidth="1"/>
    <col min="14814" max="14853" width="0" hidden="1" customWidth="1"/>
    <col min="14854" max="14854" width="10.28515625" customWidth="1"/>
    <col min="14856" max="14856" width="12.5703125" customWidth="1"/>
    <col min="14860" max="14860" width="10.7109375" customWidth="1"/>
    <col min="15067" max="15067" width="3.7109375" customWidth="1"/>
    <col min="15068" max="15068" width="27.85546875" customWidth="1"/>
    <col min="15069" max="15069" width="3.7109375" customWidth="1"/>
    <col min="15070" max="15109" width="0" hidden="1" customWidth="1"/>
    <col min="15110" max="15110" width="10.28515625" customWidth="1"/>
    <col min="15112" max="15112" width="12.5703125" customWidth="1"/>
    <col min="15116" max="15116" width="10.7109375" customWidth="1"/>
    <col min="15323" max="15323" width="3.7109375" customWidth="1"/>
    <col min="15324" max="15324" width="27.85546875" customWidth="1"/>
    <col min="15325" max="15325" width="3.7109375" customWidth="1"/>
    <col min="15326" max="15365" width="0" hidden="1" customWidth="1"/>
    <col min="15366" max="15366" width="10.28515625" customWidth="1"/>
    <col min="15368" max="15368" width="12.5703125" customWidth="1"/>
    <col min="15372" max="15372" width="10.7109375" customWidth="1"/>
    <col min="15579" max="15579" width="3.7109375" customWidth="1"/>
    <col min="15580" max="15580" width="27.85546875" customWidth="1"/>
    <col min="15581" max="15581" width="3.7109375" customWidth="1"/>
    <col min="15582" max="15621" width="0" hidden="1" customWidth="1"/>
    <col min="15622" max="15622" width="10.28515625" customWidth="1"/>
    <col min="15624" max="15624" width="12.5703125" customWidth="1"/>
    <col min="15628" max="15628" width="10.7109375" customWidth="1"/>
    <col min="15835" max="15835" width="3.7109375" customWidth="1"/>
    <col min="15836" max="15836" width="27.85546875" customWidth="1"/>
    <col min="15837" max="15837" width="3.7109375" customWidth="1"/>
    <col min="15838" max="15877" width="0" hidden="1" customWidth="1"/>
    <col min="15878" max="15878" width="10.28515625" customWidth="1"/>
    <col min="15880" max="15880" width="12.5703125" customWidth="1"/>
    <col min="15884" max="15884" width="10.7109375" customWidth="1"/>
    <col min="16091" max="16091" width="3.7109375" customWidth="1"/>
    <col min="16092" max="16092" width="27.85546875" customWidth="1"/>
    <col min="16093" max="16093" width="3.7109375" customWidth="1"/>
    <col min="16094" max="16133" width="0" hidden="1" customWidth="1"/>
    <col min="16134" max="16134" width="10.28515625" customWidth="1"/>
    <col min="16136" max="16136" width="12.5703125" customWidth="1"/>
    <col min="16140" max="16140" width="10.7109375" customWidth="1"/>
  </cols>
  <sheetData>
    <row r="1" spans="1:16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6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6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6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</row>
    <row r="5" spans="1:16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</row>
    <row r="6" spans="1:16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6" ht="38.25" x14ac:dyDescent="0.25">
      <c r="A7" s="1" t="s">
        <v>1</v>
      </c>
      <c r="B7" s="2" t="s">
        <v>2</v>
      </c>
      <c r="C7" s="3" t="s">
        <v>3</v>
      </c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25"/>
    </row>
    <row r="8" spans="1:16" ht="15" customHeight="1" x14ac:dyDescent="0.25">
      <c r="A8" s="1"/>
      <c r="B8" s="2"/>
      <c r="C8" s="3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26" t="s">
        <v>114</v>
      </c>
      <c r="P8" s="137" t="s">
        <v>164</v>
      </c>
    </row>
    <row r="9" spans="1:16" s="7" customFormat="1" ht="22.5" x14ac:dyDescent="0.25">
      <c r="A9" s="4"/>
      <c r="B9" s="5" t="s">
        <v>192</v>
      </c>
      <c r="C9" s="6"/>
      <c r="D9" s="140" t="s">
        <v>134</v>
      </c>
      <c r="E9" s="141"/>
      <c r="F9" s="140" t="s">
        <v>135</v>
      </c>
      <c r="G9" s="141"/>
      <c r="H9" s="140" t="s">
        <v>136</v>
      </c>
      <c r="I9" s="141"/>
      <c r="J9" s="98" t="s">
        <v>116</v>
      </c>
      <c r="K9" s="140" t="s">
        <v>117</v>
      </c>
      <c r="L9" s="141"/>
      <c r="M9" s="140" t="s">
        <v>118</v>
      </c>
      <c r="N9" s="141"/>
      <c r="O9" s="127"/>
      <c r="P9" s="137"/>
    </row>
    <row r="10" spans="1:16" s="12" customFormat="1" x14ac:dyDescent="0.25">
      <c r="A10" s="8"/>
      <c r="B10" s="9" t="s">
        <v>12</v>
      </c>
      <c r="C10" s="10"/>
      <c r="D10" s="11" t="s">
        <v>155</v>
      </c>
      <c r="E10" s="11" t="s">
        <v>156</v>
      </c>
      <c r="F10" s="11" t="s">
        <v>155</v>
      </c>
      <c r="G10" s="11" t="s">
        <v>156</v>
      </c>
      <c r="H10" s="11" t="s">
        <v>155</v>
      </c>
      <c r="I10" s="11" t="s">
        <v>156</v>
      </c>
      <c r="J10" s="121" t="s">
        <v>186</v>
      </c>
      <c r="K10" s="11" t="s">
        <v>155</v>
      </c>
      <c r="L10" s="11" t="s">
        <v>156</v>
      </c>
      <c r="M10" s="11" t="s">
        <v>155</v>
      </c>
      <c r="N10" s="11" t="s">
        <v>156</v>
      </c>
      <c r="O10" s="53">
        <v>1</v>
      </c>
      <c r="P10" s="86">
        <v>1</v>
      </c>
    </row>
    <row r="11" spans="1:16" s="18" customFormat="1" ht="11.25" x14ac:dyDescent="0.2">
      <c r="A11" s="13"/>
      <c r="B11" s="14" t="s">
        <v>13</v>
      </c>
      <c r="C11" s="15"/>
      <c r="D11" s="16" t="s">
        <v>119</v>
      </c>
      <c r="E11" s="16" t="s">
        <v>15</v>
      </c>
      <c r="F11" s="16" t="s">
        <v>120</v>
      </c>
      <c r="G11" s="16" t="s">
        <v>15</v>
      </c>
      <c r="H11" s="16" t="s">
        <v>131</v>
      </c>
      <c r="I11" s="16" t="s">
        <v>142</v>
      </c>
      <c r="J11" s="16" t="s">
        <v>14</v>
      </c>
      <c r="K11" s="16" t="s">
        <v>121</v>
      </c>
      <c r="L11" s="16" t="s">
        <v>121</v>
      </c>
      <c r="M11" s="16" t="s">
        <v>17</v>
      </c>
      <c r="N11" s="16" t="s">
        <v>17</v>
      </c>
      <c r="O11" s="17"/>
      <c r="P11" s="84"/>
    </row>
    <row r="12" spans="1:16" x14ac:dyDescent="0.25">
      <c r="A12" s="8"/>
      <c r="B12" s="19" t="s">
        <v>19</v>
      </c>
      <c r="C12" s="20"/>
      <c r="D12" s="22"/>
      <c r="E12" s="22"/>
      <c r="F12" s="22"/>
      <c r="G12" s="22"/>
      <c r="H12" s="22"/>
      <c r="I12" s="22"/>
      <c r="J12" s="23"/>
      <c r="K12" s="22"/>
      <c r="L12" s="22"/>
      <c r="M12" s="22"/>
      <c r="N12" s="22"/>
      <c r="O12" s="24"/>
      <c r="P12" s="25"/>
    </row>
    <row r="13" spans="1:16" x14ac:dyDescent="0.25">
      <c r="A13" s="26">
        <v>1</v>
      </c>
      <c r="B13" s="27" t="s">
        <v>20</v>
      </c>
      <c r="C13" s="28" t="s">
        <v>21</v>
      </c>
      <c r="D13" s="29"/>
      <c r="E13" s="29"/>
      <c r="F13" s="29"/>
      <c r="G13" s="29"/>
      <c r="H13" s="35"/>
      <c r="I13" s="35"/>
      <c r="J13" s="30"/>
      <c r="K13" s="29"/>
      <c r="L13" s="29"/>
      <c r="M13" s="29"/>
      <c r="N13" s="29"/>
      <c r="O13" s="31">
        <f>(D13+F13+H13+J13+K13+M13)*$O$10</f>
        <v>0</v>
      </c>
      <c r="P13" s="97">
        <f>(E13+G13+I13+J13+L13+N13)*$P$10</f>
        <v>0</v>
      </c>
    </row>
    <row r="14" spans="1:16" x14ac:dyDescent="0.25">
      <c r="A14" s="26">
        <v>2</v>
      </c>
      <c r="B14" s="32" t="s">
        <v>22</v>
      </c>
      <c r="C14" s="33" t="s">
        <v>21</v>
      </c>
      <c r="D14" s="29"/>
      <c r="E14" s="29"/>
      <c r="F14" s="29">
        <v>1.2800000000000001E-2</v>
      </c>
      <c r="G14" s="29">
        <v>1.6E-2</v>
      </c>
      <c r="H14" s="29"/>
      <c r="I14" s="29"/>
      <c r="J14" s="30"/>
      <c r="K14" s="29"/>
      <c r="L14" s="29"/>
      <c r="M14" s="29">
        <v>0.03</v>
      </c>
      <c r="N14" s="29">
        <v>0.03</v>
      </c>
      <c r="O14" s="31">
        <f t="shared" ref="O14:O77" si="0">(D14+F14+H14+J14+K14+M14)*$O$10</f>
        <v>4.2799999999999998E-2</v>
      </c>
      <c r="P14" s="97">
        <f t="shared" ref="P14:P77" si="1">(E14+G14+I14+J14+L14+N14)*$P$10</f>
        <v>4.5999999999999999E-2</v>
      </c>
    </row>
    <row r="15" spans="1:16" x14ac:dyDescent="0.25">
      <c r="A15" s="26">
        <v>3</v>
      </c>
      <c r="B15" s="27" t="s">
        <v>23</v>
      </c>
      <c r="C15" s="28" t="s">
        <v>21</v>
      </c>
      <c r="D15" s="29"/>
      <c r="E15" s="29"/>
      <c r="F15" s="29"/>
      <c r="G15" s="29"/>
      <c r="H15" s="29"/>
      <c r="I15" s="29"/>
      <c r="J15" s="30"/>
      <c r="K15" s="29">
        <v>0.02</v>
      </c>
      <c r="L15" s="29">
        <v>0.02</v>
      </c>
      <c r="M15" s="29"/>
      <c r="N15" s="29"/>
      <c r="O15" s="31">
        <f t="shared" si="0"/>
        <v>0.02</v>
      </c>
      <c r="P15" s="97">
        <f t="shared" si="1"/>
        <v>0.02</v>
      </c>
    </row>
    <row r="16" spans="1:16" x14ac:dyDescent="0.25">
      <c r="A16" s="26">
        <v>4</v>
      </c>
      <c r="B16" s="27" t="s">
        <v>24</v>
      </c>
      <c r="C16" s="28" t="s">
        <v>21</v>
      </c>
      <c r="D16" s="29"/>
      <c r="E16" s="29"/>
      <c r="F16" s="29">
        <v>6.4000000000000003E-3</v>
      </c>
      <c r="G16" s="29">
        <v>8.0000000000000002E-3</v>
      </c>
      <c r="H16" s="29"/>
      <c r="I16" s="29"/>
      <c r="J16" s="30"/>
      <c r="K16" s="29"/>
      <c r="L16" s="29"/>
      <c r="M16" s="29"/>
      <c r="N16" s="29"/>
      <c r="O16" s="31">
        <f t="shared" si="0"/>
        <v>6.4000000000000003E-3</v>
      </c>
      <c r="P16" s="97">
        <f t="shared" si="1"/>
        <v>8.0000000000000002E-3</v>
      </c>
    </row>
    <row r="17" spans="1:16" x14ac:dyDescent="0.25">
      <c r="A17" s="8"/>
      <c r="B17" s="19" t="s">
        <v>25</v>
      </c>
      <c r="C17" s="20"/>
      <c r="D17" s="22"/>
      <c r="E17" s="22"/>
      <c r="F17" s="22"/>
      <c r="G17" s="22"/>
      <c r="H17" s="22"/>
      <c r="I17" s="22"/>
      <c r="J17" s="30"/>
      <c r="K17" s="22"/>
      <c r="L17" s="22"/>
      <c r="M17" s="22"/>
      <c r="N17" s="22"/>
      <c r="O17" s="31">
        <f t="shared" si="0"/>
        <v>0</v>
      </c>
      <c r="P17" s="97">
        <f t="shared" si="1"/>
        <v>0</v>
      </c>
    </row>
    <row r="18" spans="1:16" x14ac:dyDescent="0.25">
      <c r="A18" s="26">
        <v>5</v>
      </c>
      <c r="B18" s="32" t="s">
        <v>26</v>
      </c>
      <c r="C18" s="33" t="s">
        <v>21</v>
      </c>
      <c r="D18" s="29"/>
      <c r="E18" s="29"/>
      <c r="F18" s="29"/>
      <c r="G18" s="29"/>
      <c r="H18" s="29"/>
      <c r="I18" s="29"/>
      <c r="J18" s="30"/>
      <c r="K18" s="29"/>
      <c r="L18" s="29"/>
      <c r="M18" s="29"/>
      <c r="N18" s="29"/>
      <c r="O18" s="31">
        <f t="shared" si="0"/>
        <v>0</v>
      </c>
      <c r="P18" s="97">
        <f t="shared" si="1"/>
        <v>0</v>
      </c>
    </row>
    <row r="19" spans="1:16" x14ac:dyDescent="0.25">
      <c r="A19" s="26">
        <v>6</v>
      </c>
      <c r="B19" s="27" t="s">
        <v>27</v>
      </c>
      <c r="C19" s="28" t="s">
        <v>21</v>
      </c>
      <c r="D19" s="29"/>
      <c r="E19" s="29"/>
      <c r="F19" s="29"/>
      <c r="G19" s="29"/>
      <c r="H19" s="29"/>
      <c r="I19" s="29"/>
      <c r="J19" s="30"/>
      <c r="K19" s="29"/>
      <c r="L19" s="29"/>
      <c r="M19" s="29"/>
      <c r="N19" s="29"/>
      <c r="O19" s="31">
        <f t="shared" si="0"/>
        <v>0</v>
      </c>
      <c r="P19" s="97">
        <f t="shared" si="1"/>
        <v>0</v>
      </c>
    </row>
    <row r="20" spans="1:16" x14ac:dyDescent="0.25">
      <c r="A20" s="26">
        <v>7</v>
      </c>
      <c r="B20" s="27" t="s">
        <v>28</v>
      </c>
      <c r="C20" s="28" t="s">
        <v>21</v>
      </c>
      <c r="D20" s="29"/>
      <c r="E20" s="29"/>
      <c r="F20" s="29"/>
      <c r="G20" s="29"/>
      <c r="H20" s="29"/>
      <c r="I20" s="29"/>
      <c r="J20" s="30"/>
      <c r="K20" s="29"/>
      <c r="L20" s="29"/>
      <c r="M20" s="29"/>
      <c r="N20" s="29"/>
      <c r="O20" s="31">
        <f t="shared" si="0"/>
        <v>0</v>
      </c>
      <c r="P20" s="97">
        <f t="shared" si="1"/>
        <v>0</v>
      </c>
    </row>
    <row r="21" spans="1:16" x14ac:dyDescent="0.25">
      <c r="A21" s="26">
        <v>8</v>
      </c>
      <c r="B21" s="32" t="s">
        <v>29</v>
      </c>
      <c r="C21" s="33" t="s">
        <v>21</v>
      </c>
      <c r="D21" s="29"/>
      <c r="E21" s="29"/>
      <c r="F21" s="29"/>
      <c r="G21" s="29"/>
      <c r="H21" s="29"/>
      <c r="I21" s="29"/>
      <c r="J21" s="30"/>
      <c r="K21" s="29"/>
      <c r="L21" s="29"/>
      <c r="M21" s="29"/>
      <c r="N21" s="29"/>
      <c r="O21" s="31">
        <f t="shared" si="0"/>
        <v>0</v>
      </c>
      <c r="P21" s="97">
        <f t="shared" si="1"/>
        <v>0</v>
      </c>
    </row>
    <row r="22" spans="1:16" x14ac:dyDescent="0.25">
      <c r="A22" s="26">
        <v>9</v>
      </c>
      <c r="B22" s="27" t="s">
        <v>30</v>
      </c>
      <c r="C22" s="28" t="s">
        <v>21</v>
      </c>
      <c r="D22" s="29"/>
      <c r="E22" s="29"/>
      <c r="F22" s="29"/>
      <c r="G22" s="29"/>
      <c r="H22" s="29"/>
      <c r="I22" s="29"/>
      <c r="J22" s="30"/>
      <c r="K22" s="29"/>
      <c r="L22" s="29"/>
      <c r="M22" s="29"/>
      <c r="N22" s="29"/>
      <c r="O22" s="31">
        <f t="shared" si="0"/>
        <v>0</v>
      </c>
      <c r="P22" s="97">
        <f t="shared" si="1"/>
        <v>0</v>
      </c>
    </row>
    <row r="23" spans="1:16" x14ac:dyDescent="0.25">
      <c r="A23" s="26">
        <v>10</v>
      </c>
      <c r="B23" s="36" t="s">
        <v>31</v>
      </c>
      <c r="C23" s="37" t="s">
        <v>21</v>
      </c>
      <c r="D23" s="29"/>
      <c r="E23" s="29"/>
      <c r="F23" s="29"/>
      <c r="G23" s="29"/>
      <c r="H23" s="29"/>
      <c r="I23" s="29"/>
      <c r="J23" s="30"/>
      <c r="K23" s="29"/>
      <c r="L23" s="29"/>
      <c r="M23" s="29"/>
      <c r="N23" s="29"/>
      <c r="O23" s="31">
        <f t="shared" si="0"/>
        <v>0</v>
      </c>
      <c r="P23" s="97">
        <f t="shared" si="1"/>
        <v>0</v>
      </c>
    </row>
    <row r="24" spans="1:16" ht="21" x14ac:dyDescent="0.25">
      <c r="A24" s="26">
        <v>11</v>
      </c>
      <c r="B24" s="54" t="s">
        <v>158</v>
      </c>
      <c r="C24" s="37" t="s">
        <v>105</v>
      </c>
      <c r="D24" s="29"/>
      <c r="E24" s="29"/>
      <c r="F24" s="29"/>
      <c r="G24" s="29"/>
      <c r="H24" s="29"/>
      <c r="I24" s="29"/>
      <c r="J24" s="30"/>
      <c r="K24" s="29"/>
      <c r="L24" s="29"/>
      <c r="M24" s="29"/>
      <c r="N24" s="29"/>
      <c r="O24" s="31">
        <f t="shared" si="0"/>
        <v>0</v>
      </c>
      <c r="P24" s="97">
        <f t="shared" si="1"/>
        <v>0</v>
      </c>
    </row>
    <row r="25" spans="1:16" ht="21" x14ac:dyDescent="0.25">
      <c r="A25" s="26">
        <v>12</v>
      </c>
      <c r="B25" s="54" t="s">
        <v>159</v>
      </c>
      <c r="C25" s="37" t="s">
        <v>105</v>
      </c>
      <c r="D25" s="29"/>
      <c r="E25" s="29"/>
      <c r="F25" s="29"/>
      <c r="G25" s="29"/>
      <c r="H25" s="29"/>
      <c r="I25" s="29"/>
      <c r="J25" s="30"/>
      <c r="K25" s="29"/>
      <c r="L25" s="29"/>
      <c r="M25" s="29"/>
      <c r="N25" s="29"/>
      <c r="O25" s="31">
        <f t="shared" si="0"/>
        <v>0</v>
      </c>
      <c r="P25" s="97">
        <f t="shared" si="1"/>
        <v>0</v>
      </c>
    </row>
    <row r="26" spans="1:16" x14ac:dyDescent="0.25">
      <c r="A26" s="26">
        <v>13</v>
      </c>
      <c r="B26" s="54" t="s">
        <v>161</v>
      </c>
      <c r="C26" s="37" t="s">
        <v>105</v>
      </c>
      <c r="D26" s="29"/>
      <c r="E26" s="29"/>
      <c r="F26" s="29"/>
      <c r="G26" s="29"/>
      <c r="H26" s="29"/>
      <c r="I26" s="29"/>
      <c r="J26" s="30"/>
      <c r="K26" s="29"/>
      <c r="L26" s="29"/>
      <c r="M26" s="29"/>
      <c r="N26" s="29"/>
      <c r="O26" s="31">
        <f t="shared" si="0"/>
        <v>0</v>
      </c>
      <c r="P26" s="97">
        <f t="shared" si="1"/>
        <v>0</v>
      </c>
    </row>
    <row r="27" spans="1:16" ht="21" x14ac:dyDescent="0.25">
      <c r="A27" s="26">
        <v>14</v>
      </c>
      <c r="B27" s="54" t="s">
        <v>160</v>
      </c>
      <c r="C27" s="37" t="s">
        <v>105</v>
      </c>
      <c r="D27" s="29"/>
      <c r="E27" s="29"/>
      <c r="F27" s="29"/>
      <c r="G27" s="29"/>
      <c r="H27" s="29"/>
      <c r="I27" s="29"/>
      <c r="J27" s="30"/>
      <c r="K27" s="29"/>
      <c r="L27" s="29"/>
      <c r="M27" s="29"/>
      <c r="N27" s="29"/>
      <c r="O27" s="31">
        <f t="shared" si="0"/>
        <v>0</v>
      </c>
      <c r="P27" s="97">
        <f t="shared" si="1"/>
        <v>0</v>
      </c>
    </row>
    <row r="28" spans="1:16" x14ac:dyDescent="0.25">
      <c r="A28" s="26">
        <v>15</v>
      </c>
      <c r="B28" s="54" t="s">
        <v>122</v>
      </c>
      <c r="C28" s="37" t="s">
        <v>21</v>
      </c>
      <c r="D28" s="29"/>
      <c r="E28" s="29"/>
      <c r="F28" s="29"/>
      <c r="G28" s="29"/>
      <c r="H28" s="29"/>
      <c r="I28" s="29"/>
      <c r="J28" s="30"/>
      <c r="K28" s="29"/>
      <c r="L28" s="29"/>
      <c r="M28" s="29"/>
      <c r="N28" s="29"/>
      <c r="O28" s="31">
        <f t="shared" si="0"/>
        <v>0</v>
      </c>
      <c r="P28" s="97">
        <f t="shared" si="1"/>
        <v>0</v>
      </c>
    </row>
    <row r="29" spans="1:16" x14ac:dyDescent="0.25">
      <c r="A29" s="8"/>
      <c r="B29" s="19" t="s">
        <v>32</v>
      </c>
      <c r="C29" s="20"/>
      <c r="D29" s="29"/>
      <c r="E29" s="29"/>
      <c r="F29" s="29"/>
      <c r="G29" s="29"/>
      <c r="H29" s="29"/>
      <c r="I29" s="29"/>
      <c r="J29" s="30"/>
      <c r="K29" s="29"/>
      <c r="L29" s="29"/>
      <c r="M29" s="29"/>
      <c r="N29" s="29"/>
      <c r="O29" s="31">
        <f t="shared" si="0"/>
        <v>0</v>
      </c>
      <c r="P29" s="97">
        <f t="shared" si="1"/>
        <v>0</v>
      </c>
    </row>
    <row r="30" spans="1:16" x14ac:dyDescent="0.25">
      <c r="A30" s="26">
        <v>16</v>
      </c>
      <c r="B30" s="32" t="s">
        <v>33</v>
      </c>
      <c r="C30" s="33" t="s">
        <v>21</v>
      </c>
      <c r="D30" s="29"/>
      <c r="E30" s="29"/>
      <c r="F30" s="29"/>
      <c r="G30" s="29"/>
      <c r="H30" s="29"/>
      <c r="I30" s="29"/>
      <c r="J30" s="30"/>
      <c r="K30" s="29"/>
      <c r="L30" s="29"/>
      <c r="M30" s="29"/>
      <c r="N30" s="29"/>
      <c r="O30" s="31">
        <f t="shared" si="0"/>
        <v>0</v>
      </c>
      <c r="P30" s="97">
        <f t="shared" si="1"/>
        <v>0</v>
      </c>
    </row>
    <row r="31" spans="1:16" x14ac:dyDescent="0.25">
      <c r="A31" s="26">
        <v>17</v>
      </c>
      <c r="B31" s="32" t="s">
        <v>34</v>
      </c>
      <c r="C31" s="33" t="s">
        <v>21</v>
      </c>
      <c r="D31" s="29"/>
      <c r="E31" s="29"/>
      <c r="F31" s="29">
        <v>5.6000000000000001E-2</v>
      </c>
      <c r="G31" s="35">
        <v>7.0000000000000007E-2</v>
      </c>
      <c r="H31" s="29"/>
      <c r="I31" s="29"/>
      <c r="J31" s="30"/>
      <c r="K31" s="29"/>
      <c r="L31" s="29"/>
      <c r="M31" s="29"/>
      <c r="N31" s="29"/>
      <c r="O31" s="31">
        <f t="shared" si="0"/>
        <v>5.6000000000000001E-2</v>
      </c>
      <c r="P31" s="97">
        <f t="shared" si="1"/>
        <v>7.0000000000000007E-2</v>
      </c>
    </row>
    <row r="32" spans="1:16" x14ac:dyDescent="0.25">
      <c r="A32" s="26">
        <v>18</v>
      </c>
      <c r="B32" s="55" t="s">
        <v>162</v>
      </c>
      <c r="C32" s="56" t="s">
        <v>105</v>
      </c>
      <c r="D32" s="29"/>
      <c r="E32" s="29"/>
      <c r="F32" s="29"/>
      <c r="G32" s="29"/>
      <c r="H32" s="29"/>
      <c r="I32" s="29"/>
      <c r="J32" s="30"/>
      <c r="K32" s="29"/>
      <c r="L32" s="29"/>
      <c r="M32" s="29"/>
      <c r="N32" s="29"/>
      <c r="O32" s="31">
        <f t="shared" si="0"/>
        <v>0</v>
      </c>
      <c r="P32" s="97">
        <f t="shared" si="1"/>
        <v>0</v>
      </c>
    </row>
    <row r="33" spans="1:16" x14ac:dyDescent="0.25">
      <c r="A33" s="26">
        <v>19</v>
      </c>
      <c r="B33" s="55" t="s">
        <v>163</v>
      </c>
      <c r="C33" s="56" t="s">
        <v>105</v>
      </c>
      <c r="D33" s="29"/>
      <c r="E33" s="29"/>
      <c r="F33" s="29"/>
      <c r="G33" s="29"/>
      <c r="H33" s="29"/>
      <c r="I33" s="29"/>
      <c r="J33" s="30"/>
      <c r="K33" s="29"/>
      <c r="L33" s="29"/>
      <c r="M33" s="29"/>
      <c r="N33" s="29"/>
      <c r="O33" s="31">
        <f t="shared" si="0"/>
        <v>0</v>
      </c>
      <c r="P33" s="97">
        <f t="shared" si="1"/>
        <v>0</v>
      </c>
    </row>
    <row r="34" spans="1:16" x14ac:dyDescent="0.25">
      <c r="A34" s="8"/>
      <c r="B34" s="19" t="s">
        <v>35</v>
      </c>
      <c r="C34" s="20"/>
      <c r="D34" s="22"/>
      <c r="E34" s="22"/>
      <c r="F34" s="22"/>
      <c r="G34" s="22"/>
      <c r="H34" s="22"/>
      <c r="I34" s="22"/>
      <c r="J34" s="30"/>
      <c r="K34" s="22"/>
      <c r="L34" s="22"/>
      <c r="M34" s="22"/>
      <c r="N34" s="22"/>
      <c r="O34" s="31">
        <f t="shared" si="0"/>
        <v>0</v>
      </c>
      <c r="P34" s="97">
        <f t="shared" si="1"/>
        <v>0</v>
      </c>
    </row>
    <row r="35" spans="1:16" x14ac:dyDescent="0.25">
      <c r="A35" s="26">
        <v>20</v>
      </c>
      <c r="B35" s="27" t="s">
        <v>36</v>
      </c>
      <c r="C35" s="28" t="s">
        <v>21</v>
      </c>
      <c r="D35" s="29"/>
      <c r="E35" s="29"/>
      <c r="F35" s="29"/>
      <c r="G35" s="29"/>
      <c r="H35" s="29"/>
      <c r="I35" s="29"/>
      <c r="J35" s="30"/>
      <c r="K35" s="29"/>
      <c r="L35" s="29"/>
      <c r="M35" s="29"/>
      <c r="N35" s="29"/>
      <c r="O35" s="31">
        <f t="shared" si="0"/>
        <v>0</v>
      </c>
      <c r="P35" s="97">
        <f t="shared" si="1"/>
        <v>0</v>
      </c>
    </row>
    <row r="36" spans="1:16" x14ac:dyDescent="0.25">
      <c r="A36" s="26">
        <v>21</v>
      </c>
      <c r="B36" s="32" t="s">
        <v>37</v>
      </c>
      <c r="C36" s="33" t="s">
        <v>21</v>
      </c>
      <c r="D36" s="29"/>
      <c r="E36" s="29"/>
      <c r="F36" s="29"/>
      <c r="G36" s="29"/>
      <c r="H36" s="29"/>
      <c r="I36" s="29"/>
      <c r="J36" s="30"/>
      <c r="K36" s="29"/>
      <c r="L36" s="29"/>
      <c r="M36" s="29"/>
      <c r="N36" s="29"/>
      <c r="O36" s="31">
        <f t="shared" si="0"/>
        <v>0</v>
      </c>
      <c r="P36" s="97">
        <f t="shared" si="1"/>
        <v>0</v>
      </c>
    </row>
    <row r="37" spans="1:16" x14ac:dyDescent="0.25">
      <c r="A37" s="26">
        <v>22</v>
      </c>
      <c r="B37" s="32" t="s">
        <v>38</v>
      </c>
      <c r="C37" s="33" t="s">
        <v>21</v>
      </c>
      <c r="D37" s="29"/>
      <c r="E37" s="29"/>
      <c r="F37" s="29"/>
      <c r="G37" s="29"/>
      <c r="H37" s="29"/>
      <c r="I37" s="29"/>
      <c r="J37" s="30"/>
      <c r="K37" s="29"/>
      <c r="L37" s="29"/>
      <c r="M37" s="29"/>
      <c r="N37" s="29"/>
      <c r="O37" s="31">
        <f t="shared" si="0"/>
        <v>0</v>
      </c>
      <c r="P37" s="97">
        <f t="shared" si="1"/>
        <v>0</v>
      </c>
    </row>
    <row r="38" spans="1:16" x14ac:dyDescent="0.25">
      <c r="A38" s="26">
        <v>23</v>
      </c>
      <c r="B38" s="32" t="s">
        <v>39</v>
      </c>
      <c r="C38" s="33" t="s">
        <v>21</v>
      </c>
      <c r="D38" s="29"/>
      <c r="E38" s="29"/>
      <c r="F38" s="29"/>
      <c r="G38" s="29"/>
      <c r="H38" s="29"/>
      <c r="I38" s="29"/>
      <c r="J38" s="30"/>
      <c r="K38" s="29"/>
      <c r="L38" s="29"/>
      <c r="M38" s="29"/>
      <c r="N38" s="29"/>
      <c r="O38" s="31">
        <f t="shared" si="0"/>
        <v>0</v>
      </c>
      <c r="P38" s="97">
        <f t="shared" si="1"/>
        <v>0</v>
      </c>
    </row>
    <row r="39" spans="1:16" x14ac:dyDescent="0.25">
      <c r="A39" s="26">
        <v>24</v>
      </c>
      <c r="B39" s="27" t="s">
        <v>40</v>
      </c>
      <c r="C39" s="28" t="s">
        <v>21</v>
      </c>
      <c r="D39" s="29"/>
      <c r="E39" s="29"/>
      <c r="F39" s="29"/>
      <c r="G39" s="29"/>
      <c r="H39" s="29"/>
      <c r="I39" s="29"/>
      <c r="J39" s="30"/>
      <c r="K39" s="29"/>
      <c r="L39" s="29"/>
      <c r="M39" s="29"/>
      <c r="N39" s="29"/>
      <c r="O39" s="31">
        <f t="shared" si="0"/>
        <v>0</v>
      </c>
      <c r="P39" s="97">
        <f t="shared" si="1"/>
        <v>0</v>
      </c>
    </row>
    <row r="40" spans="1:16" x14ac:dyDescent="0.25">
      <c r="A40" s="26">
        <v>25</v>
      </c>
      <c r="B40" s="27" t="s">
        <v>41</v>
      </c>
      <c r="C40" s="28" t="s">
        <v>21</v>
      </c>
      <c r="D40" s="29"/>
      <c r="E40" s="29"/>
      <c r="F40" s="29"/>
      <c r="G40" s="29"/>
      <c r="H40" s="29"/>
      <c r="I40" s="29"/>
      <c r="J40" s="30"/>
      <c r="K40" s="29"/>
      <c r="L40" s="29"/>
      <c r="M40" s="29"/>
      <c r="N40" s="29"/>
      <c r="O40" s="31">
        <f t="shared" si="0"/>
        <v>0</v>
      </c>
      <c r="P40" s="97">
        <f t="shared" si="1"/>
        <v>0</v>
      </c>
    </row>
    <row r="41" spans="1:16" x14ac:dyDescent="0.25">
      <c r="A41" s="26">
        <v>26</v>
      </c>
      <c r="B41" s="27" t="s">
        <v>42</v>
      </c>
      <c r="C41" s="28" t="s">
        <v>21</v>
      </c>
      <c r="D41" s="29"/>
      <c r="E41" s="29"/>
      <c r="F41" s="29"/>
      <c r="G41" s="29"/>
      <c r="H41" s="29"/>
      <c r="I41" s="29"/>
      <c r="J41" s="30"/>
      <c r="K41" s="29"/>
      <c r="L41" s="29"/>
      <c r="M41" s="29"/>
      <c r="N41" s="29"/>
      <c r="O41" s="31">
        <f t="shared" si="0"/>
        <v>0</v>
      </c>
      <c r="P41" s="97">
        <f t="shared" si="1"/>
        <v>0</v>
      </c>
    </row>
    <row r="42" spans="1:16" x14ac:dyDescent="0.25">
      <c r="A42" s="26">
        <v>27</v>
      </c>
      <c r="B42" s="27" t="s">
        <v>43</v>
      </c>
      <c r="C42" s="28" t="s">
        <v>21</v>
      </c>
      <c r="D42" s="29"/>
      <c r="E42" s="29"/>
      <c r="F42" s="29"/>
      <c r="G42" s="29"/>
      <c r="H42" s="29"/>
      <c r="I42" s="29"/>
      <c r="J42" s="30"/>
      <c r="K42" s="29"/>
      <c r="L42" s="29"/>
      <c r="M42" s="29"/>
      <c r="N42" s="29"/>
      <c r="O42" s="31">
        <f t="shared" si="0"/>
        <v>0</v>
      </c>
      <c r="P42" s="97">
        <f t="shared" si="1"/>
        <v>0</v>
      </c>
    </row>
    <row r="43" spans="1:16" x14ac:dyDescent="0.25">
      <c r="A43" s="26">
        <v>28</v>
      </c>
      <c r="B43" s="27" t="s">
        <v>44</v>
      </c>
      <c r="C43" s="28" t="s">
        <v>21</v>
      </c>
      <c r="D43" s="29"/>
      <c r="E43" s="29"/>
      <c r="F43" s="29"/>
      <c r="G43" s="29"/>
      <c r="H43" s="29"/>
      <c r="I43" s="29"/>
      <c r="J43" s="30"/>
      <c r="K43" s="29"/>
      <c r="L43" s="29"/>
      <c r="M43" s="29"/>
      <c r="N43" s="29"/>
      <c r="O43" s="31">
        <f t="shared" si="0"/>
        <v>0</v>
      </c>
      <c r="P43" s="97">
        <f t="shared" si="1"/>
        <v>0</v>
      </c>
    </row>
    <row r="44" spans="1:16" x14ac:dyDescent="0.25">
      <c r="A44" s="26">
        <v>29</v>
      </c>
      <c r="B44" s="27" t="s">
        <v>45</v>
      </c>
      <c r="C44" s="28" t="s">
        <v>21</v>
      </c>
      <c r="D44" s="29"/>
      <c r="E44" s="29"/>
      <c r="F44" s="29"/>
      <c r="G44" s="29"/>
      <c r="H44" s="29"/>
      <c r="I44" s="29"/>
      <c r="J44" s="30"/>
      <c r="K44" s="29"/>
      <c r="L44" s="29"/>
      <c r="M44" s="29"/>
      <c r="N44" s="29"/>
      <c r="O44" s="31">
        <f t="shared" si="0"/>
        <v>0</v>
      </c>
      <c r="P44" s="97">
        <f t="shared" si="1"/>
        <v>0</v>
      </c>
    </row>
    <row r="45" spans="1:16" x14ac:dyDescent="0.25">
      <c r="A45" s="26">
        <v>30</v>
      </c>
      <c r="B45" s="27" t="s">
        <v>46</v>
      </c>
      <c r="C45" s="28" t="s">
        <v>21</v>
      </c>
      <c r="D45" s="29"/>
      <c r="E45" s="29"/>
      <c r="F45" s="29"/>
      <c r="G45" s="29"/>
      <c r="H45" s="29"/>
      <c r="I45" s="29"/>
      <c r="J45" s="30"/>
      <c r="K45" s="29"/>
      <c r="L45" s="29"/>
      <c r="M45" s="29"/>
      <c r="N45" s="29"/>
      <c r="O45" s="31">
        <f t="shared" si="0"/>
        <v>0</v>
      </c>
      <c r="P45" s="97">
        <f t="shared" si="1"/>
        <v>0</v>
      </c>
    </row>
    <row r="46" spans="1:16" x14ac:dyDescent="0.25">
      <c r="A46" s="26">
        <v>31</v>
      </c>
      <c r="B46" s="32" t="s">
        <v>47</v>
      </c>
      <c r="C46" s="33" t="s">
        <v>21</v>
      </c>
      <c r="D46" s="29"/>
      <c r="E46" s="29"/>
      <c r="F46" s="29"/>
      <c r="G46" s="29"/>
      <c r="H46" s="29"/>
      <c r="I46" s="29"/>
      <c r="J46" s="30"/>
      <c r="K46" s="29"/>
      <c r="L46" s="29"/>
      <c r="M46" s="29"/>
      <c r="N46" s="29"/>
      <c r="O46" s="31">
        <f t="shared" si="0"/>
        <v>0</v>
      </c>
      <c r="P46" s="97">
        <f t="shared" si="1"/>
        <v>0</v>
      </c>
    </row>
    <row r="47" spans="1:16" x14ac:dyDescent="0.25">
      <c r="A47" s="26">
        <v>32</v>
      </c>
      <c r="B47" s="27" t="s">
        <v>48</v>
      </c>
      <c r="C47" s="28" t="s">
        <v>21</v>
      </c>
      <c r="D47" s="29"/>
      <c r="E47" s="29"/>
      <c r="F47" s="29"/>
      <c r="G47" s="29"/>
      <c r="H47" s="29"/>
      <c r="I47" s="29"/>
      <c r="J47" s="30"/>
      <c r="K47" s="29"/>
      <c r="L47" s="29"/>
      <c r="M47" s="29"/>
      <c r="N47" s="29"/>
      <c r="O47" s="31">
        <f t="shared" si="0"/>
        <v>0</v>
      </c>
      <c r="P47" s="97">
        <f t="shared" si="1"/>
        <v>0</v>
      </c>
    </row>
    <row r="48" spans="1:16" x14ac:dyDescent="0.25">
      <c r="A48" s="26">
        <v>33</v>
      </c>
      <c r="B48" s="27" t="s">
        <v>49</v>
      </c>
      <c r="C48" s="28" t="s">
        <v>21</v>
      </c>
      <c r="D48" s="34">
        <v>3.0000000000000001E-3</v>
      </c>
      <c r="E48" s="34">
        <f>D48*100/60</f>
        <v>5.0000000000000001E-3</v>
      </c>
      <c r="F48" s="34"/>
      <c r="G48" s="34"/>
      <c r="H48" s="29"/>
      <c r="I48" s="29"/>
      <c r="J48" s="30">
        <v>0.02</v>
      </c>
      <c r="K48" s="29"/>
      <c r="L48" s="29"/>
      <c r="M48" s="29"/>
      <c r="N48" s="29"/>
      <c r="O48" s="31">
        <f t="shared" si="0"/>
        <v>2.3E-2</v>
      </c>
      <c r="P48" s="97">
        <f t="shared" si="1"/>
        <v>2.5000000000000001E-2</v>
      </c>
    </row>
    <row r="49" spans="1:16" x14ac:dyDescent="0.25">
      <c r="A49" s="26">
        <v>34</v>
      </c>
      <c r="B49" s="27" t="s">
        <v>50</v>
      </c>
      <c r="C49" s="28" t="s">
        <v>21</v>
      </c>
      <c r="D49" s="29"/>
      <c r="E49" s="29"/>
      <c r="F49" s="29">
        <v>1.1999999999999999E-3</v>
      </c>
      <c r="G49" s="34">
        <v>1.5E-3</v>
      </c>
      <c r="H49" s="29">
        <v>2E-3</v>
      </c>
      <c r="I49" s="29">
        <f>H49*1.2</f>
        <v>2.3999999999999998E-3</v>
      </c>
      <c r="J49" s="30"/>
      <c r="K49" s="29"/>
      <c r="L49" s="29"/>
      <c r="M49" s="29"/>
      <c r="N49" s="29"/>
      <c r="O49" s="31">
        <f t="shared" si="0"/>
        <v>3.1999999999999997E-3</v>
      </c>
      <c r="P49" s="97">
        <f t="shared" si="1"/>
        <v>3.8999999999999998E-3</v>
      </c>
    </row>
    <row r="50" spans="1:16" x14ac:dyDescent="0.25">
      <c r="A50" s="26">
        <v>35</v>
      </c>
      <c r="B50" s="36" t="s">
        <v>51</v>
      </c>
      <c r="C50" s="37" t="s">
        <v>21</v>
      </c>
      <c r="D50" s="29"/>
      <c r="E50" s="29"/>
      <c r="F50" s="29"/>
      <c r="G50" s="29"/>
      <c r="H50" s="29"/>
      <c r="I50" s="29"/>
      <c r="J50" s="30"/>
      <c r="K50" s="29"/>
      <c r="L50" s="29"/>
      <c r="M50" s="29"/>
      <c r="N50" s="29"/>
      <c r="O50" s="31">
        <f t="shared" si="0"/>
        <v>0</v>
      </c>
      <c r="P50" s="97">
        <f t="shared" si="1"/>
        <v>0</v>
      </c>
    </row>
    <row r="51" spans="1:16" x14ac:dyDescent="0.25">
      <c r="A51" s="8"/>
      <c r="B51" s="19" t="s">
        <v>52</v>
      </c>
      <c r="C51" s="20"/>
      <c r="D51" s="22"/>
      <c r="E51" s="22"/>
      <c r="F51" s="22"/>
      <c r="G51" s="22"/>
      <c r="H51" s="22"/>
      <c r="I51" s="22"/>
      <c r="J51" s="30"/>
      <c r="K51" s="22"/>
      <c r="L51" s="22"/>
      <c r="M51" s="22"/>
      <c r="N51" s="22"/>
      <c r="O51" s="31">
        <f t="shared" si="0"/>
        <v>0</v>
      </c>
      <c r="P51" s="97">
        <f t="shared" si="1"/>
        <v>0</v>
      </c>
    </row>
    <row r="52" spans="1:16" x14ac:dyDescent="0.25">
      <c r="A52" s="26">
        <v>36</v>
      </c>
      <c r="B52" s="27" t="s">
        <v>53</v>
      </c>
      <c r="C52" s="28" t="s">
        <v>21</v>
      </c>
      <c r="D52" s="29"/>
      <c r="E52" s="29"/>
      <c r="F52" s="29">
        <v>3.0000000000000001E-3</v>
      </c>
      <c r="G52" s="29">
        <v>4.0000000000000001E-3</v>
      </c>
      <c r="H52" s="29"/>
      <c r="I52" s="29"/>
      <c r="J52" s="30"/>
      <c r="K52" s="29"/>
      <c r="L52" s="29"/>
      <c r="M52" s="29"/>
      <c r="N52" s="29"/>
      <c r="O52" s="31">
        <f t="shared" si="0"/>
        <v>3.0000000000000001E-3</v>
      </c>
      <c r="P52" s="97">
        <f t="shared" si="1"/>
        <v>4.0000000000000001E-3</v>
      </c>
    </row>
    <row r="53" spans="1:16" x14ac:dyDescent="0.25">
      <c r="A53" s="26">
        <v>37</v>
      </c>
      <c r="B53" s="27" t="s">
        <v>54</v>
      </c>
      <c r="C53" s="28" t="s">
        <v>21</v>
      </c>
      <c r="D53" s="29"/>
      <c r="E53" s="29"/>
      <c r="F53" s="29"/>
      <c r="G53" s="29"/>
      <c r="H53" s="35">
        <f>0.035*0.15</f>
        <v>5.2500000000000003E-3</v>
      </c>
      <c r="I53" s="35">
        <f>H53*1.2</f>
        <v>6.3E-3</v>
      </c>
      <c r="J53" s="30"/>
      <c r="K53" s="29"/>
      <c r="L53" s="29"/>
      <c r="M53" s="29"/>
      <c r="N53" s="29"/>
      <c r="O53" s="31">
        <f t="shared" si="0"/>
        <v>5.2500000000000003E-3</v>
      </c>
      <c r="P53" s="97">
        <f t="shared" si="1"/>
        <v>6.3E-3</v>
      </c>
    </row>
    <row r="54" spans="1:16" x14ac:dyDescent="0.25">
      <c r="A54" s="26">
        <v>38</v>
      </c>
      <c r="B54" s="27" t="s">
        <v>55</v>
      </c>
      <c r="C54" s="28" t="s">
        <v>21</v>
      </c>
      <c r="D54" s="29"/>
      <c r="E54" s="29"/>
      <c r="F54" s="29"/>
      <c r="G54" s="29"/>
      <c r="H54" s="29"/>
      <c r="I54" s="29"/>
      <c r="J54" s="30"/>
      <c r="K54" s="29"/>
      <c r="L54" s="29"/>
      <c r="M54" s="29"/>
      <c r="N54" s="29"/>
      <c r="O54" s="31">
        <f t="shared" si="0"/>
        <v>0</v>
      </c>
      <c r="P54" s="97">
        <f t="shared" si="1"/>
        <v>0</v>
      </c>
    </row>
    <row r="55" spans="1:16" x14ac:dyDescent="0.25">
      <c r="A55" s="8"/>
      <c r="B55" s="19" t="s">
        <v>56</v>
      </c>
      <c r="C55" s="9"/>
      <c r="D55" s="29"/>
      <c r="E55" s="29"/>
      <c r="F55" s="29"/>
      <c r="G55" s="29"/>
      <c r="H55" s="29"/>
      <c r="I55" s="29"/>
      <c r="J55" s="30"/>
      <c r="K55" s="29"/>
      <c r="L55" s="29"/>
      <c r="M55" s="29"/>
      <c r="N55" s="29"/>
      <c r="O55" s="31">
        <f t="shared" si="0"/>
        <v>0</v>
      </c>
      <c r="P55" s="97">
        <f t="shared" si="1"/>
        <v>0</v>
      </c>
    </row>
    <row r="56" spans="1:16" x14ac:dyDescent="0.25">
      <c r="A56" s="26">
        <v>39</v>
      </c>
      <c r="B56" s="27" t="s">
        <v>57</v>
      </c>
      <c r="C56" s="28" t="s">
        <v>58</v>
      </c>
      <c r="D56" s="29"/>
      <c r="E56" s="29"/>
      <c r="F56" s="29"/>
      <c r="G56" s="29"/>
      <c r="H56" s="29">
        <f>0.158*0.15</f>
        <v>2.3699999999999999E-2</v>
      </c>
      <c r="I56" s="29">
        <f>H56*1.2</f>
        <v>2.8439999999999997E-2</v>
      </c>
      <c r="J56" s="30">
        <v>0.1</v>
      </c>
      <c r="K56" s="29"/>
      <c r="L56" s="29"/>
      <c r="M56" s="29"/>
      <c r="N56" s="29"/>
      <c r="O56" s="31">
        <f t="shared" si="0"/>
        <v>0.1237</v>
      </c>
      <c r="P56" s="97">
        <f t="shared" si="1"/>
        <v>0.12844</v>
      </c>
    </row>
    <row r="57" spans="1:16" x14ac:dyDescent="0.25">
      <c r="A57" s="26">
        <v>40</v>
      </c>
      <c r="B57" s="27" t="s">
        <v>59</v>
      </c>
      <c r="C57" s="28" t="s">
        <v>21</v>
      </c>
      <c r="D57" s="29"/>
      <c r="E57" s="29"/>
      <c r="F57" s="29"/>
      <c r="G57" s="29"/>
      <c r="H57" s="29"/>
      <c r="I57" s="29"/>
      <c r="J57" s="30"/>
      <c r="K57" s="29"/>
      <c r="L57" s="29"/>
      <c r="M57" s="29"/>
      <c r="N57" s="29"/>
      <c r="O57" s="31">
        <f t="shared" si="0"/>
        <v>0</v>
      </c>
      <c r="P57" s="97">
        <f t="shared" si="1"/>
        <v>0</v>
      </c>
    </row>
    <row r="58" spans="1:16" x14ac:dyDescent="0.25">
      <c r="A58" s="26">
        <v>41</v>
      </c>
      <c r="B58" s="27" t="s">
        <v>60</v>
      </c>
      <c r="C58" s="28" t="s">
        <v>21</v>
      </c>
      <c r="D58" s="29"/>
      <c r="E58" s="29"/>
      <c r="F58" s="29"/>
      <c r="G58" s="29"/>
      <c r="H58" s="29"/>
      <c r="I58" s="29"/>
      <c r="J58" s="30"/>
      <c r="K58" s="29"/>
      <c r="L58" s="29"/>
      <c r="M58" s="29"/>
      <c r="N58" s="29"/>
      <c r="O58" s="31">
        <f t="shared" si="0"/>
        <v>0</v>
      </c>
      <c r="P58" s="97">
        <f t="shared" si="1"/>
        <v>0</v>
      </c>
    </row>
    <row r="59" spans="1:16" x14ac:dyDescent="0.25">
      <c r="A59" s="26">
        <v>42</v>
      </c>
      <c r="B59" s="27" t="s">
        <v>61</v>
      </c>
      <c r="C59" s="28" t="s">
        <v>21</v>
      </c>
      <c r="D59" s="29"/>
      <c r="E59" s="29"/>
      <c r="F59" s="29"/>
      <c r="G59" s="29"/>
      <c r="H59" s="29"/>
      <c r="I59" s="29"/>
      <c r="J59" s="30"/>
      <c r="K59" s="29"/>
      <c r="L59" s="29"/>
      <c r="M59" s="29"/>
      <c r="N59" s="29"/>
      <c r="O59" s="31">
        <f t="shared" si="0"/>
        <v>0</v>
      </c>
      <c r="P59" s="97">
        <f t="shared" si="1"/>
        <v>0</v>
      </c>
    </row>
    <row r="60" spans="1:16" x14ac:dyDescent="0.25">
      <c r="A60" s="26">
        <v>43</v>
      </c>
      <c r="B60" s="27" t="s">
        <v>62</v>
      </c>
      <c r="C60" s="28" t="s">
        <v>21</v>
      </c>
      <c r="D60" s="29"/>
      <c r="E60" s="29"/>
      <c r="F60" s="29"/>
      <c r="G60" s="29"/>
      <c r="H60" s="29"/>
      <c r="I60" s="29"/>
      <c r="J60" s="30"/>
      <c r="K60" s="29"/>
      <c r="L60" s="29"/>
      <c r="M60" s="29"/>
      <c r="N60" s="29"/>
      <c r="O60" s="31">
        <f t="shared" si="0"/>
        <v>0</v>
      </c>
      <c r="P60" s="97">
        <f t="shared" si="1"/>
        <v>0</v>
      </c>
    </row>
    <row r="61" spans="1:16" x14ac:dyDescent="0.25">
      <c r="A61" s="26">
        <v>44</v>
      </c>
      <c r="B61" s="27" t="s">
        <v>63</v>
      </c>
      <c r="C61" s="28" t="s">
        <v>21</v>
      </c>
      <c r="D61" s="29"/>
      <c r="E61" s="29"/>
      <c r="F61" s="29"/>
      <c r="G61" s="29"/>
      <c r="H61" s="29"/>
      <c r="I61" s="29"/>
      <c r="J61" s="30"/>
      <c r="K61" s="29"/>
      <c r="L61" s="29"/>
      <c r="M61" s="29"/>
      <c r="N61" s="29"/>
      <c r="O61" s="31">
        <f t="shared" si="0"/>
        <v>0</v>
      </c>
      <c r="P61" s="97">
        <f t="shared" si="1"/>
        <v>0</v>
      </c>
    </row>
    <row r="62" spans="1:16" x14ac:dyDescent="0.25">
      <c r="A62" s="8"/>
      <c r="B62" s="19" t="s">
        <v>64</v>
      </c>
      <c r="C62" s="9"/>
      <c r="D62" s="29"/>
      <c r="E62" s="29"/>
      <c r="F62" s="29"/>
      <c r="G62" s="29"/>
      <c r="H62" s="29"/>
      <c r="I62" s="29"/>
      <c r="J62" s="30"/>
      <c r="K62" s="29"/>
      <c r="L62" s="29"/>
      <c r="M62" s="29"/>
      <c r="N62" s="29"/>
      <c r="O62" s="31">
        <f t="shared" si="0"/>
        <v>0</v>
      </c>
      <c r="P62" s="97">
        <f t="shared" si="1"/>
        <v>0</v>
      </c>
    </row>
    <row r="63" spans="1:16" x14ac:dyDescent="0.25">
      <c r="A63" s="26">
        <v>45</v>
      </c>
      <c r="B63" s="32" t="s">
        <v>65</v>
      </c>
      <c r="C63" s="33" t="s">
        <v>21</v>
      </c>
      <c r="D63" s="29"/>
      <c r="E63" s="29"/>
      <c r="F63" s="29"/>
      <c r="G63" s="29"/>
      <c r="H63" s="29"/>
      <c r="I63" s="29"/>
      <c r="J63" s="30"/>
      <c r="K63" s="29"/>
      <c r="L63" s="29"/>
      <c r="M63" s="29"/>
      <c r="N63" s="29"/>
      <c r="O63" s="31">
        <f t="shared" si="0"/>
        <v>0</v>
      </c>
      <c r="P63" s="97">
        <f t="shared" si="1"/>
        <v>0</v>
      </c>
    </row>
    <row r="64" spans="1:16" x14ac:dyDescent="0.25">
      <c r="A64" s="26">
        <v>46</v>
      </c>
      <c r="B64" s="32" t="s">
        <v>66</v>
      </c>
      <c r="C64" s="33" t="s">
        <v>21</v>
      </c>
      <c r="D64" s="29"/>
      <c r="E64" s="29"/>
      <c r="F64" s="29"/>
      <c r="G64" s="29"/>
      <c r="H64" s="29"/>
      <c r="I64" s="29"/>
      <c r="J64" s="30"/>
      <c r="K64" s="29"/>
      <c r="L64" s="29"/>
      <c r="M64" s="29"/>
      <c r="N64" s="29"/>
      <c r="O64" s="31">
        <f t="shared" si="0"/>
        <v>0</v>
      </c>
      <c r="P64" s="97">
        <f t="shared" si="1"/>
        <v>0</v>
      </c>
    </row>
    <row r="65" spans="1:16" x14ac:dyDescent="0.25">
      <c r="A65" s="26">
        <v>47</v>
      </c>
      <c r="B65" s="32" t="s">
        <v>67</v>
      </c>
      <c r="C65" s="33" t="s">
        <v>21</v>
      </c>
      <c r="D65" s="29"/>
      <c r="E65" s="29"/>
      <c r="F65" s="29"/>
      <c r="G65" s="29"/>
      <c r="H65" s="29"/>
      <c r="I65" s="29"/>
      <c r="J65" s="30"/>
      <c r="K65" s="29"/>
      <c r="L65" s="29"/>
      <c r="M65" s="29"/>
      <c r="N65" s="29"/>
      <c r="O65" s="31">
        <f t="shared" si="0"/>
        <v>0</v>
      </c>
      <c r="P65" s="97">
        <f t="shared" si="1"/>
        <v>0</v>
      </c>
    </row>
    <row r="66" spans="1:16" x14ac:dyDescent="0.25">
      <c r="A66" s="26">
        <v>48</v>
      </c>
      <c r="B66" s="27" t="s">
        <v>68</v>
      </c>
      <c r="C66" s="28" t="s">
        <v>21</v>
      </c>
      <c r="D66" s="29"/>
      <c r="E66" s="29"/>
      <c r="F66" s="29"/>
      <c r="G66" s="29"/>
      <c r="H66" s="29"/>
      <c r="I66" s="29"/>
      <c r="J66" s="30"/>
      <c r="K66" s="29"/>
      <c r="L66" s="29"/>
      <c r="M66" s="29"/>
      <c r="N66" s="29"/>
      <c r="O66" s="31">
        <f t="shared" si="0"/>
        <v>0</v>
      </c>
      <c r="P66" s="97">
        <f t="shared" si="1"/>
        <v>0</v>
      </c>
    </row>
    <row r="67" spans="1:16" x14ac:dyDescent="0.25">
      <c r="A67" s="26">
        <v>49</v>
      </c>
      <c r="B67" s="27" t="s">
        <v>69</v>
      </c>
      <c r="C67" s="28" t="s">
        <v>21</v>
      </c>
      <c r="D67" s="29"/>
      <c r="E67" s="29"/>
      <c r="F67" s="29"/>
      <c r="G67" s="29"/>
      <c r="H67" s="29"/>
      <c r="I67" s="29"/>
      <c r="J67" s="30"/>
      <c r="K67" s="29"/>
      <c r="L67" s="29"/>
      <c r="M67" s="29"/>
      <c r="N67" s="29"/>
      <c r="O67" s="31">
        <f t="shared" si="0"/>
        <v>0</v>
      </c>
      <c r="P67" s="97">
        <f t="shared" si="1"/>
        <v>0</v>
      </c>
    </row>
    <row r="68" spans="1:16" x14ac:dyDescent="0.25">
      <c r="A68" s="26">
        <v>50</v>
      </c>
      <c r="B68" s="27" t="s">
        <v>70</v>
      </c>
      <c r="C68" s="28" t="s">
        <v>21</v>
      </c>
      <c r="D68" s="29"/>
      <c r="E68" s="29"/>
      <c r="F68" s="29"/>
      <c r="G68" s="29"/>
      <c r="H68" s="29"/>
      <c r="I68" s="29"/>
      <c r="J68" s="30"/>
      <c r="K68" s="29"/>
      <c r="L68" s="29"/>
      <c r="M68" s="29"/>
      <c r="N68" s="29"/>
      <c r="O68" s="31">
        <f t="shared" si="0"/>
        <v>0</v>
      </c>
      <c r="P68" s="97">
        <f t="shared" si="1"/>
        <v>0</v>
      </c>
    </row>
    <row r="69" spans="1:16" x14ac:dyDescent="0.25">
      <c r="A69" s="26"/>
      <c r="B69" s="38" t="s">
        <v>71</v>
      </c>
      <c r="C69" s="9"/>
      <c r="D69" s="29"/>
      <c r="E69" s="29"/>
      <c r="F69" s="29"/>
      <c r="G69" s="29"/>
      <c r="H69" s="29"/>
      <c r="I69" s="29"/>
      <c r="J69" s="30"/>
      <c r="K69" s="29"/>
      <c r="L69" s="29"/>
      <c r="M69" s="29"/>
      <c r="N69" s="29"/>
      <c r="O69" s="31">
        <f t="shared" si="0"/>
        <v>0</v>
      </c>
      <c r="P69" s="97">
        <f t="shared" si="1"/>
        <v>0</v>
      </c>
    </row>
    <row r="70" spans="1:16" x14ac:dyDescent="0.25">
      <c r="A70" s="26">
        <v>51</v>
      </c>
      <c r="B70" s="27" t="s">
        <v>72</v>
      </c>
      <c r="C70" s="28" t="s">
        <v>21</v>
      </c>
      <c r="D70" s="29"/>
      <c r="E70" s="29"/>
      <c r="F70" s="29"/>
      <c r="G70" s="29"/>
      <c r="H70" s="29"/>
      <c r="I70" s="29"/>
      <c r="J70" s="30"/>
      <c r="K70" s="29"/>
      <c r="L70" s="29"/>
      <c r="M70" s="29"/>
      <c r="N70" s="29"/>
      <c r="O70" s="31">
        <f t="shared" si="0"/>
        <v>0</v>
      </c>
      <c r="P70" s="97">
        <f t="shared" si="1"/>
        <v>0</v>
      </c>
    </row>
    <row r="71" spans="1:16" x14ac:dyDescent="0.25">
      <c r="A71" s="26">
        <v>52</v>
      </c>
      <c r="B71" s="27" t="s">
        <v>73</v>
      </c>
      <c r="C71" s="28" t="s">
        <v>21</v>
      </c>
      <c r="D71" s="29"/>
      <c r="E71" s="29"/>
      <c r="F71" s="29"/>
      <c r="G71" s="29"/>
      <c r="H71" s="29"/>
      <c r="I71" s="29"/>
      <c r="J71" s="30"/>
      <c r="K71" s="29"/>
      <c r="L71" s="29"/>
      <c r="M71" s="29"/>
      <c r="N71" s="29"/>
      <c r="O71" s="31">
        <f t="shared" si="0"/>
        <v>0</v>
      </c>
      <c r="P71" s="97">
        <f t="shared" si="1"/>
        <v>0</v>
      </c>
    </row>
    <row r="72" spans="1:16" x14ac:dyDescent="0.25">
      <c r="A72" s="26">
        <v>53</v>
      </c>
      <c r="B72" s="27" t="s">
        <v>74</v>
      </c>
      <c r="C72" s="28" t="s">
        <v>21</v>
      </c>
      <c r="D72" s="29"/>
      <c r="E72" s="29"/>
      <c r="F72" s="29"/>
      <c r="G72" s="29"/>
      <c r="H72" s="29"/>
      <c r="I72" s="29"/>
      <c r="J72" s="35">
        <v>4.0000000000000001E-3</v>
      </c>
      <c r="K72" s="29"/>
      <c r="L72" s="29"/>
      <c r="M72" s="29"/>
      <c r="N72" s="29"/>
      <c r="O72" s="31">
        <f t="shared" si="0"/>
        <v>4.0000000000000001E-3</v>
      </c>
      <c r="P72" s="97">
        <f t="shared" si="1"/>
        <v>4.0000000000000001E-3</v>
      </c>
    </row>
    <row r="73" spans="1:16" x14ac:dyDescent="0.25">
      <c r="A73" s="26">
        <v>54</v>
      </c>
      <c r="B73" s="27" t="s">
        <v>75</v>
      </c>
      <c r="C73" s="28" t="s">
        <v>21</v>
      </c>
      <c r="D73" s="29"/>
      <c r="E73" s="29"/>
      <c r="F73" s="29"/>
      <c r="G73" s="29"/>
      <c r="H73" s="29"/>
      <c r="I73" s="29"/>
      <c r="J73" s="30"/>
      <c r="K73" s="29"/>
      <c r="L73" s="29"/>
      <c r="M73" s="29"/>
      <c r="N73" s="29"/>
      <c r="O73" s="31">
        <f t="shared" si="0"/>
        <v>0</v>
      </c>
      <c r="P73" s="97">
        <f t="shared" si="1"/>
        <v>0</v>
      </c>
    </row>
    <row r="74" spans="1:16" x14ac:dyDescent="0.25">
      <c r="A74" s="26">
        <v>55</v>
      </c>
      <c r="B74" s="27" t="s">
        <v>76</v>
      </c>
      <c r="C74" s="28" t="s">
        <v>21</v>
      </c>
      <c r="D74" s="29"/>
      <c r="E74" s="29"/>
      <c r="F74" s="29"/>
      <c r="G74" s="29"/>
      <c r="H74" s="29"/>
      <c r="I74" s="29"/>
      <c r="J74" s="30"/>
      <c r="K74" s="29"/>
      <c r="L74" s="29"/>
      <c r="M74" s="29"/>
      <c r="N74" s="29"/>
      <c r="O74" s="31">
        <f t="shared" si="0"/>
        <v>0</v>
      </c>
      <c r="P74" s="97">
        <f t="shared" si="1"/>
        <v>0</v>
      </c>
    </row>
    <row r="75" spans="1:16" x14ac:dyDescent="0.25">
      <c r="A75" s="26"/>
      <c r="B75" s="39" t="s">
        <v>77</v>
      </c>
      <c r="C75" s="9"/>
      <c r="D75" s="29"/>
      <c r="E75" s="29"/>
      <c r="F75" s="29"/>
      <c r="G75" s="29"/>
      <c r="H75" s="29"/>
      <c r="I75" s="29"/>
      <c r="J75" s="30"/>
      <c r="K75" s="29"/>
      <c r="L75" s="29"/>
      <c r="M75" s="29"/>
      <c r="N75" s="29"/>
      <c r="O75" s="31">
        <f t="shared" si="0"/>
        <v>0</v>
      </c>
      <c r="P75" s="97">
        <f t="shared" si="1"/>
        <v>0</v>
      </c>
    </row>
    <row r="76" spans="1:16" x14ac:dyDescent="0.25">
      <c r="A76" s="26">
        <v>56</v>
      </c>
      <c r="B76" s="27" t="s">
        <v>9</v>
      </c>
      <c r="C76" s="28" t="s">
        <v>21</v>
      </c>
      <c r="D76" s="29"/>
      <c r="E76" s="29"/>
      <c r="F76" s="29"/>
      <c r="G76" s="29"/>
      <c r="H76" s="29"/>
      <c r="I76" s="29"/>
      <c r="J76" s="30"/>
      <c r="K76" s="29"/>
      <c r="L76" s="29"/>
      <c r="M76" s="29"/>
      <c r="N76" s="29"/>
      <c r="O76" s="31">
        <f t="shared" si="0"/>
        <v>0</v>
      </c>
      <c r="P76" s="97">
        <f t="shared" si="1"/>
        <v>0</v>
      </c>
    </row>
    <row r="77" spans="1:16" x14ac:dyDescent="0.25">
      <c r="A77" s="26">
        <v>57</v>
      </c>
      <c r="B77" s="32" t="s">
        <v>78</v>
      </c>
      <c r="C77" s="33" t="s">
        <v>21</v>
      </c>
      <c r="D77" s="29"/>
      <c r="E77" s="29"/>
      <c r="F77" s="29"/>
      <c r="G77" s="29"/>
      <c r="H77" s="29"/>
      <c r="I77" s="29"/>
      <c r="J77" s="30"/>
      <c r="K77" s="29"/>
      <c r="L77" s="29"/>
      <c r="M77" s="29"/>
      <c r="N77" s="29"/>
      <c r="O77" s="31">
        <f t="shared" si="0"/>
        <v>0</v>
      </c>
      <c r="P77" s="97">
        <f t="shared" si="1"/>
        <v>0</v>
      </c>
    </row>
    <row r="78" spans="1:16" x14ac:dyDescent="0.25">
      <c r="A78" s="26">
        <v>58</v>
      </c>
      <c r="B78" s="32" t="s">
        <v>154</v>
      </c>
      <c r="C78" s="33" t="s">
        <v>21</v>
      </c>
      <c r="D78" s="29"/>
      <c r="E78" s="29"/>
      <c r="F78" s="29"/>
      <c r="G78" s="29"/>
      <c r="H78" s="29"/>
      <c r="I78" s="29"/>
      <c r="J78" s="30"/>
      <c r="K78" s="29"/>
      <c r="L78" s="29"/>
      <c r="M78" s="29"/>
      <c r="N78" s="29"/>
      <c r="O78" s="31">
        <f t="shared" ref="O78:O114" si="2">(D78+F78+H78+J78+K78+M78)*$O$10</f>
        <v>0</v>
      </c>
      <c r="P78" s="97">
        <f t="shared" ref="P78:P114" si="3">(E78+G78+I78+J78+L78+N78)*$P$10</f>
        <v>0</v>
      </c>
    </row>
    <row r="79" spans="1:16" x14ac:dyDescent="0.25">
      <c r="A79" s="26">
        <v>59</v>
      </c>
      <c r="B79" s="32" t="s">
        <v>79</v>
      </c>
      <c r="C79" s="33" t="s">
        <v>21</v>
      </c>
      <c r="D79" s="29"/>
      <c r="E79" s="29"/>
      <c r="F79" s="29"/>
      <c r="G79" s="29"/>
      <c r="H79" s="29"/>
      <c r="I79" s="29"/>
      <c r="J79" s="30"/>
      <c r="K79" s="29"/>
      <c r="L79" s="29"/>
      <c r="M79" s="29"/>
      <c r="N79" s="29"/>
      <c r="O79" s="31">
        <f t="shared" si="2"/>
        <v>0</v>
      </c>
      <c r="P79" s="97">
        <f t="shared" si="3"/>
        <v>0</v>
      </c>
    </row>
    <row r="80" spans="1:16" x14ac:dyDescent="0.25">
      <c r="A80" s="26">
        <v>60</v>
      </c>
      <c r="B80" s="27" t="s">
        <v>80</v>
      </c>
      <c r="C80" s="28" t="s">
        <v>21</v>
      </c>
      <c r="D80" s="29"/>
      <c r="E80" s="29"/>
      <c r="F80" s="29"/>
      <c r="G80" s="29"/>
      <c r="H80" s="29"/>
      <c r="I80" s="29"/>
      <c r="J80" s="30"/>
      <c r="K80" s="29"/>
      <c r="L80" s="29"/>
      <c r="M80" s="29"/>
      <c r="N80" s="29"/>
      <c r="O80" s="31">
        <f t="shared" si="2"/>
        <v>0</v>
      </c>
      <c r="P80" s="97">
        <f t="shared" si="3"/>
        <v>0</v>
      </c>
    </row>
    <row r="81" spans="1:16" x14ac:dyDescent="0.25">
      <c r="A81" s="26">
        <v>61</v>
      </c>
      <c r="B81" s="27" t="s">
        <v>81</v>
      </c>
      <c r="C81" s="28" t="s">
        <v>21</v>
      </c>
      <c r="D81" s="29"/>
      <c r="E81" s="29"/>
      <c r="F81" s="29"/>
      <c r="G81" s="29"/>
      <c r="H81" s="29"/>
      <c r="I81" s="29"/>
      <c r="J81" s="34"/>
      <c r="K81" s="29"/>
      <c r="L81" s="29"/>
      <c r="M81" s="29"/>
      <c r="N81" s="29"/>
      <c r="O81" s="31">
        <f t="shared" si="2"/>
        <v>0</v>
      </c>
      <c r="P81" s="97">
        <f t="shared" si="3"/>
        <v>0</v>
      </c>
    </row>
    <row r="82" spans="1:16" x14ac:dyDescent="0.25">
      <c r="A82" s="26">
        <v>62</v>
      </c>
      <c r="B82" s="36" t="s">
        <v>82</v>
      </c>
      <c r="C82" s="37" t="s">
        <v>21</v>
      </c>
      <c r="D82" s="29"/>
      <c r="E82" s="29"/>
      <c r="F82" s="29"/>
      <c r="G82" s="29"/>
      <c r="H82" s="29"/>
      <c r="I82" s="29"/>
      <c r="J82" s="30"/>
      <c r="K82" s="29"/>
      <c r="L82" s="29"/>
      <c r="M82" s="29"/>
      <c r="N82" s="29"/>
      <c r="O82" s="31">
        <f t="shared" si="2"/>
        <v>0</v>
      </c>
      <c r="P82" s="97">
        <f t="shared" si="3"/>
        <v>0</v>
      </c>
    </row>
    <row r="83" spans="1:16" x14ac:dyDescent="0.25">
      <c r="A83" s="26"/>
      <c r="B83" s="39" t="s">
        <v>83</v>
      </c>
      <c r="C83" s="9"/>
      <c r="D83" s="29"/>
      <c r="E83" s="29"/>
      <c r="F83" s="29"/>
      <c r="G83" s="29"/>
      <c r="H83" s="29"/>
      <c r="I83" s="29"/>
      <c r="J83" s="30"/>
      <c r="K83" s="29"/>
      <c r="L83" s="29"/>
      <c r="M83" s="29"/>
      <c r="N83" s="29"/>
      <c r="O83" s="31">
        <f t="shared" si="2"/>
        <v>0</v>
      </c>
      <c r="P83" s="97">
        <f t="shared" si="3"/>
        <v>0</v>
      </c>
    </row>
    <row r="84" spans="1:16" x14ac:dyDescent="0.25">
      <c r="A84" s="26">
        <v>63</v>
      </c>
      <c r="B84" s="32" t="s">
        <v>84</v>
      </c>
      <c r="C84" s="33" t="s">
        <v>21</v>
      </c>
      <c r="D84" s="29"/>
      <c r="E84" s="29"/>
      <c r="F84" s="29"/>
      <c r="G84" s="29"/>
      <c r="H84" s="29"/>
      <c r="I84" s="29"/>
      <c r="J84" s="30"/>
      <c r="K84" s="29"/>
      <c r="L84" s="29"/>
      <c r="M84" s="29"/>
      <c r="N84" s="29"/>
      <c r="O84" s="31">
        <f t="shared" si="2"/>
        <v>0</v>
      </c>
      <c r="P84" s="97">
        <f t="shared" si="3"/>
        <v>0</v>
      </c>
    </row>
    <row r="85" spans="1:16" x14ac:dyDescent="0.25">
      <c r="A85" s="26">
        <v>64</v>
      </c>
      <c r="B85" s="32" t="s">
        <v>85</v>
      </c>
      <c r="C85" s="33" t="s">
        <v>21</v>
      </c>
      <c r="D85" s="29"/>
      <c r="E85" s="29"/>
      <c r="F85" s="29"/>
      <c r="G85" s="29"/>
      <c r="H85" s="29"/>
      <c r="I85" s="29"/>
      <c r="J85" s="30"/>
      <c r="K85" s="29"/>
      <c r="L85" s="29"/>
      <c r="M85" s="29"/>
      <c r="N85" s="29"/>
      <c r="O85" s="31">
        <f t="shared" si="2"/>
        <v>0</v>
      </c>
      <c r="P85" s="97">
        <f t="shared" si="3"/>
        <v>0</v>
      </c>
    </row>
    <row r="86" spans="1:16" x14ac:dyDescent="0.25">
      <c r="A86" s="26">
        <v>65</v>
      </c>
      <c r="B86" s="32" t="s">
        <v>86</v>
      </c>
      <c r="C86" s="33" t="s">
        <v>21</v>
      </c>
      <c r="D86" s="29"/>
      <c r="E86" s="29"/>
      <c r="F86" s="29"/>
      <c r="G86" s="29"/>
      <c r="H86" s="29"/>
      <c r="I86" s="29"/>
      <c r="J86" s="30"/>
      <c r="K86" s="29"/>
      <c r="L86" s="29"/>
      <c r="M86" s="29"/>
      <c r="N86" s="29"/>
      <c r="O86" s="31">
        <f t="shared" si="2"/>
        <v>0</v>
      </c>
      <c r="P86" s="97">
        <f t="shared" si="3"/>
        <v>0</v>
      </c>
    </row>
    <row r="87" spans="1:16" x14ac:dyDescent="0.25">
      <c r="A87" s="26">
        <v>66</v>
      </c>
      <c r="B87" s="27" t="s">
        <v>87</v>
      </c>
      <c r="C87" s="28" t="s">
        <v>21</v>
      </c>
      <c r="D87" s="29"/>
      <c r="E87" s="29"/>
      <c r="F87" s="29"/>
      <c r="G87" s="29"/>
      <c r="H87" s="29"/>
      <c r="I87" s="29"/>
      <c r="J87" s="30"/>
      <c r="K87" s="29"/>
      <c r="L87" s="29"/>
      <c r="M87" s="29"/>
      <c r="N87" s="29"/>
      <c r="O87" s="31">
        <f t="shared" si="2"/>
        <v>0</v>
      </c>
      <c r="P87" s="97">
        <f t="shared" si="3"/>
        <v>0</v>
      </c>
    </row>
    <row r="88" spans="1:16" x14ac:dyDescent="0.25">
      <c r="A88" s="26">
        <v>67</v>
      </c>
      <c r="B88" s="27" t="s">
        <v>88</v>
      </c>
      <c r="C88" s="28" t="s">
        <v>21</v>
      </c>
      <c r="D88" s="29"/>
      <c r="E88" s="29"/>
      <c r="F88" s="29"/>
      <c r="G88" s="29"/>
      <c r="H88" s="29"/>
      <c r="I88" s="29"/>
      <c r="J88" s="30"/>
      <c r="K88" s="29"/>
      <c r="L88" s="29"/>
      <c r="M88" s="29"/>
      <c r="N88" s="29"/>
      <c r="O88" s="31">
        <f t="shared" si="2"/>
        <v>0</v>
      </c>
      <c r="P88" s="97">
        <f t="shared" si="3"/>
        <v>0</v>
      </c>
    </row>
    <row r="89" spans="1:16" x14ac:dyDescent="0.25">
      <c r="A89" s="26">
        <v>68</v>
      </c>
      <c r="B89" s="36" t="s">
        <v>89</v>
      </c>
      <c r="C89" s="37" t="s">
        <v>21</v>
      </c>
      <c r="D89" s="29"/>
      <c r="E89" s="29"/>
      <c r="F89" s="29"/>
      <c r="G89" s="29"/>
      <c r="H89" s="29"/>
      <c r="I89" s="29"/>
      <c r="J89" s="30"/>
      <c r="K89" s="29"/>
      <c r="L89" s="29"/>
      <c r="M89" s="29"/>
      <c r="N89" s="29"/>
      <c r="O89" s="31">
        <f t="shared" si="2"/>
        <v>0</v>
      </c>
      <c r="P89" s="97">
        <f t="shared" si="3"/>
        <v>0</v>
      </c>
    </row>
    <row r="90" spans="1:16" x14ac:dyDescent="0.25">
      <c r="A90" s="26"/>
      <c r="B90" s="39" t="s">
        <v>90</v>
      </c>
      <c r="C90" s="9"/>
      <c r="D90" s="29"/>
      <c r="E90" s="29"/>
      <c r="F90" s="29"/>
      <c r="G90" s="29"/>
      <c r="H90" s="29"/>
      <c r="I90" s="29"/>
      <c r="J90" s="30"/>
      <c r="K90" s="29"/>
      <c r="L90" s="29"/>
      <c r="M90" s="29"/>
      <c r="N90" s="29"/>
      <c r="O90" s="31">
        <f t="shared" si="2"/>
        <v>0</v>
      </c>
      <c r="P90" s="97">
        <f t="shared" si="3"/>
        <v>0</v>
      </c>
    </row>
    <row r="91" spans="1:16" x14ac:dyDescent="0.25">
      <c r="A91" s="26">
        <v>69</v>
      </c>
      <c r="B91" s="32" t="s">
        <v>91</v>
      </c>
      <c r="C91" s="33" t="s">
        <v>21</v>
      </c>
      <c r="D91" s="29"/>
      <c r="E91" s="29"/>
      <c r="F91" s="29"/>
      <c r="G91" s="29"/>
      <c r="H91" s="29"/>
      <c r="I91" s="29"/>
      <c r="J91" s="30"/>
      <c r="K91" s="29"/>
      <c r="L91" s="29"/>
      <c r="M91" s="29"/>
      <c r="N91" s="29"/>
      <c r="O91" s="31">
        <f t="shared" si="2"/>
        <v>0</v>
      </c>
      <c r="P91" s="97">
        <f t="shared" si="3"/>
        <v>0</v>
      </c>
    </row>
    <row r="92" spans="1:16" x14ac:dyDescent="0.25">
      <c r="A92" s="26">
        <v>70</v>
      </c>
      <c r="B92" s="32" t="s">
        <v>92</v>
      </c>
      <c r="C92" s="33" t="s">
        <v>21</v>
      </c>
      <c r="D92" s="29"/>
      <c r="E92" s="29"/>
      <c r="F92" s="29"/>
      <c r="G92" s="29"/>
      <c r="H92" s="29"/>
      <c r="I92" s="29"/>
      <c r="J92" s="30"/>
      <c r="K92" s="29"/>
      <c r="L92" s="29"/>
      <c r="M92" s="29"/>
      <c r="N92" s="29"/>
      <c r="O92" s="31">
        <f t="shared" si="2"/>
        <v>0</v>
      </c>
      <c r="P92" s="97">
        <f t="shared" si="3"/>
        <v>0</v>
      </c>
    </row>
    <row r="93" spans="1:16" x14ac:dyDescent="0.25">
      <c r="A93" s="26">
        <v>71</v>
      </c>
      <c r="B93" s="27" t="s">
        <v>93</v>
      </c>
      <c r="C93" s="28" t="s">
        <v>21</v>
      </c>
      <c r="D93" s="29"/>
      <c r="E93" s="29"/>
      <c r="F93" s="29"/>
      <c r="G93" s="29"/>
      <c r="H93" s="29"/>
      <c r="I93" s="29"/>
      <c r="J93" s="30"/>
      <c r="K93" s="29"/>
      <c r="L93" s="29"/>
      <c r="M93" s="29"/>
      <c r="N93" s="29"/>
      <c r="O93" s="31">
        <f t="shared" si="2"/>
        <v>0</v>
      </c>
      <c r="P93" s="97">
        <f t="shared" si="3"/>
        <v>0</v>
      </c>
    </row>
    <row r="94" spans="1:16" x14ac:dyDescent="0.25">
      <c r="A94" s="26">
        <v>72</v>
      </c>
      <c r="B94" s="27" t="s">
        <v>177</v>
      </c>
      <c r="C94" s="28" t="s">
        <v>21</v>
      </c>
      <c r="D94" s="29"/>
      <c r="E94" s="29"/>
      <c r="F94" s="29"/>
      <c r="G94" s="29"/>
      <c r="H94" s="29"/>
      <c r="I94" s="29"/>
      <c r="J94" s="30"/>
      <c r="K94" s="29"/>
      <c r="L94" s="29"/>
      <c r="M94" s="29"/>
      <c r="N94" s="29"/>
      <c r="O94" s="31">
        <f t="shared" si="2"/>
        <v>0</v>
      </c>
      <c r="P94" s="97">
        <f t="shared" si="3"/>
        <v>0</v>
      </c>
    </row>
    <row r="95" spans="1:16" x14ac:dyDescent="0.25">
      <c r="A95" s="26">
        <v>73</v>
      </c>
      <c r="B95" s="27" t="s">
        <v>94</v>
      </c>
      <c r="C95" s="28" t="s">
        <v>21</v>
      </c>
      <c r="D95" s="29"/>
      <c r="E95" s="29"/>
      <c r="F95" s="29"/>
      <c r="G95" s="29"/>
      <c r="H95" s="29">
        <f>1.14*0.15</f>
        <v>0.17099999999999999</v>
      </c>
      <c r="I95" s="29">
        <f>H95*1.2</f>
        <v>0.20519999999999997</v>
      </c>
      <c r="J95" s="30"/>
      <c r="K95" s="29"/>
      <c r="L95" s="29"/>
      <c r="M95" s="29"/>
      <c r="N95" s="29"/>
      <c r="O95" s="31">
        <f t="shared" si="2"/>
        <v>0.17099999999999999</v>
      </c>
      <c r="P95" s="97">
        <f t="shared" si="3"/>
        <v>0.20519999999999997</v>
      </c>
    </row>
    <row r="96" spans="1:16" x14ac:dyDescent="0.25">
      <c r="A96" s="26">
        <v>74</v>
      </c>
      <c r="B96" s="27" t="s">
        <v>95</v>
      </c>
      <c r="C96" s="28" t="s">
        <v>21</v>
      </c>
      <c r="D96" s="29"/>
      <c r="E96" s="29"/>
      <c r="F96" s="29">
        <v>1.43E-2</v>
      </c>
      <c r="G96" s="29">
        <f>F96*1.25</f>
        <v>1.7875000000000002E-2</v>
      </c>
      <c r="H96" s="29"/>
      <c r="I96" s="29"/>
      <c r="J96" s="30"/>
      <c r="K96" s="29"/>
      <c r="L96" s="29"/>
      <c r="M96" s="29"/>
      <c r="N96" s="29"/>
      <c r="O96" s="31">
        <f t="shared" si="2"/>
        <v>1.43E-2</v>
      </c>
      <c r="P96" s="97">
        <f t="shared" si="3"/>
        <v>1.7875000000000002E-2</v>
      </c>
    </row>
    <row r="97" spans="1:16" x14ac:dyDescent="0.25">
      <c r="A97" s="26">
        <v>75</v>
      </c>
      <c r="B97" s="27" t="s">
        <v>96</v>
      </c>
      <c r="C97" s="28" t="s">
        <v>21</v>
      </c>
      <c r="D97" s="29">
        <v>7.1999999999999995E-2</v>
      </c>
      <c r="E97" s="29">
        <f>D97*100/60</f>
        <v>0.11999999999999998</v>
      </c>
      <c r="F97" s="29"/>
      <c r="G97" s="29"/>
      <c r="H97" s="29"/>
      <c r="I97" s="29"/>
      <c r="J97" s="30"/>
      <c r="K97" s="29"/>
      <c r="L97" s="29"/>
      <c r="M97" s="29"/>
      <c r="N97" s="29"/>
      <c r="O97" s="31">
        <f t="shared" si="2"/>
        <v>7.1999999999999995E-2</v>
      </c>
      <c r="P97" s="97">
        <f t="shared" si="3"/>
        <v>0.11999999999999998</v>
      </c>
    </row>
    <row r="98" spans="1:16" x14ac:dyDescent="0.25">
      <c r="A98" s="26">
        <v>76</v>
      </c>
      <c r="B98" s="27" t="s">
        <v>97</v>
      </c>
      <c r="C98" s="28" t="s">
        <v>21</v>
      </c>
      <c r="D98" s="29"/>
      <c r="E98" s="29"/>
      <c r="F98" s="29"/>
      <c r="G98" s="29"/>
      <c r="H98" s="29"/>
      <c r="I98" s="29"/>
      <c r="J98" s="30"/>
      <c r="K98" s="29"/>
      <c r="L98" s="29"/>
      <c r="M98" s="29"/>
      <c r="N98" s="29"/>
      <c r="O98" s="31">
        <f t="shared" si="2"/>
        <v>0</v>
      </c>
      <c r="P98" s="97">
        <f t="shared" si="3"/>
        <v>0</v>
      </c>
    </row>
    <row r="99" spans="1:16" x14ac:dyDescent="0.25">
      <c r="A99" s="26">
        <v>77</v>
      </c>
      <c r="B99" s="27" t="s">
        <v>98</v>
      </c>
      <c r="C99" s="28" t="s">
        <v>21</v>
      </c>
      <c r="D99" s="29"/>
      <c r="E99" s="29"/>
      <c r="F99" s="29"/>
      <c r="G99" s="29"/>
      <c r="H99" s="29"/>
      <c r="I99" s="29"/>
      <c r="J99" s="30"/>
      <c r="K99" s="29"/>
      <c r="L99" s="29"/>
      <c r="M99" s="29"/>
      <c r="N99" s="29"/>
      <c r="O99" s="31">
        <f t="shared" si="2"/>
        <v>0</v>
      </c>
      <c r="P99" s="97">
        <f t="shared" si="3"/>
        <v>0</v>
      </c>
    </row>
    <row r="100" spans="1:16" x14ac:dyDescent="0.25">
      <c r="A100" s="26">
        <v>78</v>
      </c>
      <c r="B100" s="40" t="s">
        <v>99</v>
      </c>
      <c r="C100" s="41" t="s">
        <v>21</v>
      </c>
      <c r="D100" s="29"/>
      <c r="E100" s="29"/>
      <c r="F100" s="29"/>
      <c r="G100" s="29"/>
      <c r="H100" s="29"/>
      <c r="I100" s="29"/>
      <c r="J100" s="30"/>
      <c r="K100" s="29"/>
      <c r="L100" s="29"/>
      <c r="M100" s="29"/>
      <c r="N100" s="29"/>
      <c r="O100" s="31">
        <f t="shared" si="2"/>
        <v>0</v>
      </c>
      <c r="P100" s="97">
        <f t="shared" si="3"/>
        <v>0</v>
      </c>
    </row>
    <row r="101" spans="1:16" x14ac:dyDescent="0.25">
      <c r="A101" s="26">
        <v>79</v>
      </c>
      <c r="B101" s="40" t="s">
        <v>100</v>
      </c>
      <c r="C101" s="41" t="s">
        <v>21</v>
      </c>
      <c r="D101" s="29"/>
      <c r="E101" s="29"/>
      <c r="F101" s="29"/>
      <c r="G101" s="29"/>
      <c r="H101" s="29"/>
      <c r="I101" s="29"/>
      <c r="J101" s="30"/>
      <c r="K101" s="29"/>
      <c r="L101" s="29"/>
      <c r="M101" s="29"/>
      <c r="N101" s="29"/>
      <c r="O101" s="31">
        <f t="shared" si="2"/>
        <v>0</v>
      </c>
      <c r="P101" s="97">
        <f t="shared" si="3"/>
        <v>0</v>
      </c>
    </row>
    <row r="102" spans="1:16" x14ac:dyDescent="0.25">
      <c r="A102" s="26">
        <v>80</v>
      </c>
      <c r="B102" s="40" t="s">
        <v>101</v>
      </c>
      <c r="C102" s="41" t="s">
        <v>21</v>
      </c>
      <c r="D102" s="29"/>
      <c r="E102" s="29"/>
      <c r="F102" s="29"/>
      <c r="G102" s="29"/>
      <c r="H102" s="29"/>
      <c r="I102" s="29"/>
      <c r="J102" s="30"/>
      <c r="K102" s="29"/>
      <c r="L102" s="29"/>
      <c r="M102" s="29"/>
      <c r="N102" s="29"/>
      <c r="O102" s="31">
        <f t="shared" si="2"/>
        <v>0</v>
      </c>
      <c r="P102" s="97">
        <f t="shared" si="3"/>
        <v>0</v>
      </c>
    </row>
    <row r="103" spans="1:16" x14ac:dyDescent="0.25">
      <c r="A103" s="42"/>
      <c r="B103" s="43" t="s">
        <v>102</v>
      </c>
      <c r="C103" s="41"/>
      <c r="D103" s="29"/>
      <c r="E103" s="29"/>
      <c r="F103" s="29"/>
      <c r="G103" s="29"/>
      <c r="H103" s="29"/>
      <c r="I103" s="29"/>
      <c r="J103" s="30"/>
      <c r="K103" s="29"/>
      <c r="L103" s="29"/>
      <c r="M103" s="29"/>
      <c r="N103" s="29"/>
      <c r="O103" s="31">
        <f t="shared" si="2"/>
        <v>0</v>
      </c>
      <c r="P103" s="97">
        <f t="shared" si="3"/>
        <v>0</v>
      </c>
    </row>
    <row r="104" spans="1:16" x14ac:dyDescent="0.25">
      <c r="A104" s="26">
        <v>81</v>
      </c>
      <c r="B104" s="27" t="s">
        <v>103</v>
      </c>
      <c r="C104" s="28" t="s">
        <v>21</v>
      </c>
      <c r="D104" s="29"/>
      <c r="E104" s="29"/>
      <c r="F104" s="29"/>
      <c r="G104" s="29"/>
      <c r="H104" s="29"/>
      <c r="I104" s="29"/>
      <c r="J104" s="30"/>
      <c r="K104" s="29"/>
      <c r="L104" s="29"/>
      <c r="M104" s="29"/>
      <c r="N104" s="29"/>
      <c r="O104" s="31">
        <f t="shared" si="2"/>
        <v>0</v>
      </c>
      <c r="P104" s="97">
        <f t="shared" si="3"/>
        <v>0</v>
      </c>
    </row>
    <row r="105" spans="1:16" x14ac:dyDescent="0.25">
      <c r="A105" s="44">
        <v>82</v>
      </c>
      <c r="B105" s="45" t="s">
        <v>11</v>
      </c>
      <c r="C105" s="46" t="s">
        <v>21</v>
      </c>
      <c r="D105" s="29"/>
      <c r="E105" s="29"/>
      <c r="F105" s="29"/>
      <c r="G105" s="29"/>
      <c r="H105" s="29"/>
      <c r="I105" s="29"/>
      <c r="J105" s="30"/>
      <c r="K105" s="29"/>
      <c r="L105" s="29"/>
      <c r="M105" s="29"/>
      <c r="N105" s="29"/>
      <c r="O105" s="31">
        <f t="shared" si="2"/>
        <v>0</v>
      </c>
      <c r="P105" s="97">
        <f t="shared" si="3"/>
        <v>0</v>
      </c>
    </row>
    <row r="106" spans="1:16" x14ac:dyDescent="0.25">
      <c r="A106" s="26">
        <v>83</v>
      </c>
      <c r="B106" s="32" t="s">
        <v>104</v>
      </c>
      <c r="C106" s="47" t="s">
        <v>21</v>
      </c>
      <c r="D106" s="29"/>
      <c r="E106" s="29"/>
      <c r="F106" s="29"/>
      <c r="G106" s="29"/>
      <c r="H106" s="29"/>
      <c r="I106" s="29"/>
      <c r="J106" s="30"/>
      <c r="K106" s="29"/>
      <c r="L106" s="29"/>
      <c r="M106" s="29"/>
      <c r="N106" s="29"/>
      <c r="O106" s="31">
        <f t="shared" si="2"/>
        <v>0</v>
      </c>
      <c r="P106" s="97">
        <f t="shared" si="3"/>
        <v>0</v>
      </c>
    </row>
    <row r="107" spans="1:16" x14ac:dyDescent="0.25">
      <c r="A107" s="26">
        <v>84</v>
      </c>
      <c r="B107" s="32" t="s">
        <v>8</v>
      </c>
      <c r="C107" s="47" t="s">
        <v>105</v>
      </c>
      <c r="D107" s="29"/>
      <c r="E107" s="29"/>
      <c r="F107" s="29"/>
      <c r="G107" s="29"/>
      <c r="H107" s="29"/>
      <c r="I107" s="29"/>
      <c r="J107" s="30"/>
      <c r="K107" s="29"/>
      <c r="L107" s="29"/>
      <c r="M107" s="29"/>
      <c r="N107" s="29"/>
      <c r="O107" s="31">
        <f t="shared" si="2"/>
        <v>0</v>
      </c>
      <c r="P107" s="97">
        <f t="shared" si="3"/>
        <v>0</v>
      </c>
    </row>
    <row r="108" spans="1:16" x14ac:dyDescent="0.25">
      <c r="A108" s="42"/>
      <c r="B108" s="43" t="s">
        <v>106</v>
      </c>
      <c r="C108" s="41"/>
      <c r="D108" s="29"/>
      <c r="E108" s="29"/>
      <c r="F108" s="29"/>
      <c r="G108" s="29"/>
      <c r="H108" s="29"/>
      <c r="I108" s="29"/>
      <c r="J108" s="30"/>
      <c r="K108" s="29"/>
      <c r="L108" s="29"/>
      <c r="M108" s="29"/>
      <c r="N108" s="29"/>
      <c r="O108" s="31">
        <f t="shared" si="2"/>
        <v>0</v>
      </c>
      <c r="P108" s="97">
        <f t="shared" si="3"/>
        <v>0</v>
      </c>
    </row>
    <row r="109" spans="1:16" x14ac:dyDescent="0.25">
      <c r="A109" s="26">
        <v>85</v>
      </c>
      <c r="B109" s="32" t="s">
        <v>10</v>
      </c>
      <c r="C109" s="33" t="s">
        <v>58</v>
      </c>
      <c r="D109" s="30"/>
      <c r="E109" s="30"/>
      <c r="F109" s="30"/>
      <c r="G109" s="30"/>
      <c r="H109" s="29"/>
      <c r="I109" s="29"/>
      <c r="J109" s="30"/>
      <c r="K109" s="29"/>
      <c r="L109" s="29"/>
      <c r="M109" s="29"/>
      <c r="N109" s="29"/>
      <c r="O109" s="31">
        <f t="shared" si="2"/>
        <v>0</v>
      </c>
      <c r="P109" s="97">
        <f t="shared" si="3"/>
        <v>0</v>
      </c>
    </row>
    <row r="110" spans="1:16" x14ac:dyDescent="0.25">
      <c r="A110" s="26"/>
      <c r="B110" s="43" t="s">
        <v>107</v>
      </c>
      <c r="C110" s="33"/>
      <c r="D110" s="29"/>
      <c r="E110" s="29"/>
      <c r="F110" s="29"/>
      <c r="G110" s="29"/>
      <c r="H110" s="29"/>
      <c r="I110" s="29"/>
      <c r="J110" s="30"/>
      <c r="K110" s="29"/>
      <c r="L110" s="29"/>
      <c r="M110" s="29"/>
      <c r="N110" s="29"/>
      <c r="O110" s="31">
        <f t="shared" si="2"/>
        <v>0</v>
      </c>
      <c r="P110" s="97">
        <f t="shared" si="3"/>
        <v>0</v>
      </c>
    </row>
    <row r="111" spans="1:16" x14ac:dyDescent="0.25">
      <c r="A111" s="48">
        <v>86</v>
      </c>
      <c r="B111" s="32" t="s">
        <v>108</v>
      </c>
      <c r="C111" s="25" t="s">
        <v>105</v>
      </c>
      <c r="D111" s="29"/>
      <c r="E111" s="29"/>
      <c r="F111" s="29"/>
      <c r="G111" s="29"/>
      <c r="H111" s="29"/>
      <c r="I111" s="29"/>
      <c r="J111" s="30"/>
      <c r="K111" s="29"/>
      <c r="L111" s="29"/>
      <c r="M111" s="29"/>
      <c r="N111" s="29"/>
      <c r="O111" s="31">
        <f t="shared" si="2"/>
        <v>0</v>
      </c>
      <c r="P111" s="97">
        <f t="shared" si="3"/>
        <v>0</v>
      </c>
    </row>
    <row r="112" spans="1:16" x14ac:dyDescent="0.25">
      <c r="A112" s="26">
        <v>87</v>
      </c>
      <c r="B112" s="32" t="s">
        <v>109</v>
      </c>
      <c r="C112" s="33" t="s">
        <v>21</v>
      </c>
      <c r="D112" s="29"/>
      <c r="E112" s="29"/>
      <c r="F112" s="29"/>
      <c r="G112" s="29"/>
      <c r="H112" s="29"/>
      <c r="I112" s="29"/>
      <c r="J112" s="30"/>
      <c r="K112" s="29"/>
      <c r="L112" s="29"/>
      <c r="M112" s="29"/>
      <c r="N112" s="29"/>
      <c r="O112" s="31">
        <f t="shared" si="2"/>
        <v>0</v>
      </c>
      <c r="P112" s="97">
        <f t="shared" si="3"/>
        <v>0</v>
      </c>
    </row>
    <row r="113" spans="1:16" x14ac:dyDescent="0.25">
      <c r="B113" s="49" t="s">
        <v>110</v>
      </c>
      <c r="C113" s="25"/>
      <c r="D113" s="22"/>
      <c r="E113" s="22"/>
      <c r="F113" s="22"/>
      <c r="G113" s="22"/>
      <c r="H113" s="22"/>
      <c r="I113" s="22"/>
      <c r="J113" s="30"/>
      <c r="K113" s="22"/>
      <c r="L113" s="22"/>
      <c r="M113" s="22"/>
      <c r="N113" s="22"/>
      <c r="O113" s="31">
        <f t="shared" si="2"/>
        <v>0</v>
      </c>
      <c r="P113" s="97">
        <f t="shared" si="3"/>
        <v>0</v>
      </c>
    </row>
    <row r="114" spans="1:16" x14ac:dyDescent="0.25">
      <c r="A114" s="26">
        <v>88</v>
      </c>
      <c r="B114" s="27" t="s">
        <v>111</v>
      </c>
      <c r="C114" s="46" t="s">
        <v>21</v>
      </c>
      <c r="D114" s="29"/>
      <c r="E114" s="29"/>
      <c r="F114" s="29"/>
      <c r="G114" s="29"/>
      <c r="H114" s="29"/>
      <c r="I114" s="29"/>
      <c r="J114" s="30"/>
      <c r="K114" s="29"/>
      <c r="L114" s="29"/>
      <c r="M114" s="29"/>
      <c r="N114" s="29"/>
      <c r="O114" s="31">
        <f t="shared" si="2"/>
        <v>0</v>
      </c>
      <c r="P114" s="97">
        <f t="shared" si="3"/>
        <v>0</v>
      </c>
    </row>
    <row r="115" spans="1:16" x14ac:dyDescent="0.25">
      <c r="M115" s="80" t="s">
        <v>153</v>
      </c>
      <c r="N115" s="80"/>
      <c r="O115" s="79">
        <f>O114/0.048</f>
        <v>0</v>
      </c>
      <c r="P115" s="99">
        <f>P114/0.048</f>
        <v>0</v>
      </c>
    </row>
  </sheetData>
  <mergeCells count="11">
    <mergeCell ref="P8:P9"/>
    <mergeCell ref="F9:G9"/>
    <mergeCell ref="H9:I9"/>
    <mergeCell ref="K9:L9"/>
    <mergeCell ref="M9:N9"/>
    <mergeCell ref="D8:N8"/>
    <mergeCell ref="A1:O3"/>
    <mergeCell ref="A4:O6"/>
    <mergeCell ref="D7:O7"/>
    <mergeCell ref="O8:O9"/>
    <mergeCell ref="D9:E9"/>
  </mergeCells>
  <pageMargins left="0.7" right="0.7" top="0.75" bottom="0.75" header="0.3" footer="0.3"/>
  <pageSetup paperSize="9" scale="2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4"/>
  <sheetViews>
    <sheetView topLeftCell="A55" workbookViewId="0">
      <selection activeCell="D80" sqref="D80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5" width="13.85546875" customWidth="1"/>
    <col min="6" max="9" width="15.42578125" customWidth="1"/>
    <col min="10" max="11" width="14.28515625" customWidth="1"/>
    <col min="12" max="12" width="11.85546875" customWidth="1"/>
    <col min="13" max="14" width="12" customWidth="1"/>
    <col min="15" max="16" width="11.85546875" customWidth="1"/>
    <col min="17" max="17" width="20.7109375" style="50" customWidth="1"/>
    <col min="18" max="18" width="15.7109375" customWidth="1"/>
    <col min="222" max="222" width="3.7109375" customWidth="1"/>
    <col min="223" max="223" width="27.85546875" customWidth="1"/>
    <col min="224" max="224" width="3.7109375" customWidth="1"/>
    <col min="225" max="264" width="0" hidden="1" customWidth="1"/>
    <col min="265" max="265" width="10.28515625" customWidth="1"/>
    <col min="267" max="267" width="12.5703125" customWidth="1"/>
    <col min="271" max="271" width="10.7109375" customWidth="1"/>
    <col min="478" max="478" width="3.7109375" customWidth="1"/>
    <col min="479" max="479" width="27.85546875" customWidth="1"/>
    <col min="480" max="480" width="3.7109375" customWidth="1"/>
    <col min="481" max="520" width="0" hidden="1" customWidth="1"/>
    <col min="521" max="521" width="10.28515625" customWidth="1"/>
    <col min="523" max="523" width="12.5703125" customWidth="1"/>
    <col min="527" max="527" width="10.7109375" customWidth="1"/>
    <col min="734" max="734" width="3.7109375" customWidth="1"/>
    <col min="735" max="735" width="27.85546875" customWidth="1"/>
    <col min="736" max="736" width="3.7109375" customWidth="1"/>
    <col min="737" max="776" width="0" hidden="1" customWidth="1"/>
    <col min="777" max="777" width="10.28515625" customWidth="1"/>
    <col min="779" max="779" width="12.5703125" customWidth="1"/>
    <col min="783" max="783" width="10.7109375" customWidth="1"/>
    <col min="990" max="990" width="3.7109375" customWidth="1"/>
    <col min="991" max="991" width="27.85546875" customWidth="1"/>
    <col min="992" max="992" width="3.7109375" customWidth="1"/>
    <col min="993" max="1032" width="0" hidden="1" customWidth="1"/>
    <col min="1033" max="1033" width="10.28515625" customWidth="1"/>
    <col min="1035" max="1035" width="12.5703125" customWidth="1"/>
    <col min="1039" max="1039" width="10.7109375" customWidth="1"/>
    <col min="1246" max="1246" width="3.7109375" customWidth="1"/>
    <col min="1247" max="1247" width="27.85546875" customWidth="1"/>
    <col min="1248" max="1248" width="3.7109375" customWidth="1"/>
    <col min="1249" max="1288" width="0" hidden="1" customWidth="1"/>
    <col min="1289" max="1289" width="10.28515625" customWidth="1"/>
    <col min="1291" max="1291" width="12.5703125" customWidth="1"/>
    <col min="1295" max="1295" width="10.7109375" customWidth="1"/>
    <col min="1502" max="1502" width="3.7109375" customWidth="1"/>
    <col min="1503" max="1503" width="27.85546875" customWidth="1"/>
    <col min="1504" max="1504" width="3.7109375" customWidth="1"/>
    <col min="1505" max="1544" width="0" hidden="1" customWidth="1"/>
    <col min="1545" max="1545" width="10.28515625" customWidth="1"/>
    <col min="1547" max="1547" width="12.5703125" customWidth="1"/>
    <col min="1551" max="1551" width="10.7109375" customWidth="1"/>
    <col min="1758" max="1758" width="3.7109375" customWidth="1"/>
    <col min="1759" max="1759" width="27.85546875" customWidth="1"/>
    <col min="1760" max="1760" width="3.7109375" customWidth="1"/>
    <col min="1761" max="1800" width="0" hidden="1" customWidth="1"/>
    <col min="1801" max="1801" width="10.28515625" customWidth="1"/>
    <col min="1803" max="1803" width="12.5703125" customWidth="1"/>
    <col min="1807" max="1807" width="10.7109375" customWidth="1"/>
    <col min="2014" max="2014" width="3.7109375" customWidth="1"/>
    <col min="2015" max="2015" width="27.85546875" customWidth="1"/>
    <col min="2016" max="2016" width="3.7109375" customWidth="1"/>
    <col min="2017" max="2056" width="0" hidden="1" customWidth="1"/>
    <col min="2057" max="2057" width="10.28515625" customWidth="1"/>
    <col min="2059" max="2059" width="12.5703125" customWidth="1"/>
    <col min="2063" max="2063" width="10.7109375" customWidth="1"/>
    <col min="2270" max="2270" width="3.7109375" customWidth="1"/>
    <col min="2271" max="2271" width="27.85546875" customWidth="1"/>
    <col min="2272" max="2272" width="3.7109375" customWidth="1"/>
    <col min="2273" max="2312" width="0" hidden="1" customWidth="1"/>
    <col min="2313" max="2313" width="10.28515625" customWidth="1"/>
    <col min="2315" max="2315" width="12.5703125" customWidth="1"/>
    <col min="2319" max="2319" width="10.7109375" customWidth="1"/>
    <col min="2526" max="2526" width="3.7109375" customWidth="1"/>
    <col min="2527" max="2527" width="27.85546875" customWidth="1"/>
    <col min="2528" max="2528" width="3.7109375" customWidth="1"/>
    <col min="2529" max="2568" width="0" hidden="1" customWidth="1"/>
    <col min="2569" max="2569" width="10.28515625" customWidth="1"/>
    <col min="2571" max="2571" width="12.5703125" customWidth="1"/>
    <col min="2575" max="2575" width="10.7109375" customWidth="1"/>
    <col min="2782" max="2782" width="3.7109375" customWidth="1"/>
    <col min="2783" max="2783" width="27.85546875" customWidth="1"/>
    <col min="2784" max="2784" width="3.7109375" customWidth="1"/>
    <col min="2785" max="2824" width="0" hidden="1" customWidth="1"/>
    <col min="2825" max="2825" width="10.28515625" customWidth="1"/>
    <col min="2827" max="2827" width="12.5703125" customWidth="1"/>
    <col min="2831" max="2831" width="10.7109375" customWidth="1"/>
    <col min="3038" max="3038" width="3.7109375" customWidth="1"/>
    <col min="3039" max="3039" width="27.85546875" customWidth="1"/>
    <col min="3040" max="3040" width="3.7109375" customWidth="1"/>
    <col min="3041" max="3080" width="0" hidden="1" customWidth="1"/>
    <col min="3081" max="3081" width="10.28515625" customWidth="1"/>
    <col min="3083" max="3083" width="12.5703125" customWidth="1"/>
    <col min="3087" max="3087" width="10.7109375" customWidth="1"/>
    <col min="3294" max="3294" width="3.7109375" customWidth="1"/>
    <col min="3295" max="3295" width="27.85546875" customWidth="1"/>
    <col min="3296" max="3296" width="3.7109375" customWidth="1"/>
    <col min="3297" max="3336" width="0" hidden="1" customWidth="1"/>
    <col min="3337" max="3337" width="10.28515625" customWidth="1"/>
    <col min="3339" max="3339" width="12.5703125" customWidth="1"/>
    <col min="3343" max="3343" width="10.7109375" customWidth="1"/>
    <col min="3550" max="3550" width="3.7109375" customWidth="1"/>
    <col min="3551" max="3551" width="27.85546875" customWidth="1"/>
    <col min="3552" max="3552" width="3.7109375" customWidth="1"/>
    <col min="3553" max="3592" width="0" hidden="1" customWidth="1"/>
    <col min="3593" max="3593" width="10.28515625" customWidth="1"/>
    <col min="3595" max="3595" width="12.5703125" customWidth="1"/>
    <col min="3599" max="3599" width="10.7109375" customWidth="1"/>
    <col min="3806" max="3806" width="3.7109375" customWidth="1"/>
    <col min="3807" max="3807" width="27.85546875" customWidth="1"/>
    <col min="3808" max="3808" width="3.7109375" customWidth="1"/>
    <col min="3809" max="3848" width="0" hidden="1" customWidth="1"/>
    <col min="3849" max="3849" width="10.28515625" customWidth="1"/>
    <col min="3851" max="3851" width="12.5703125" customWidth="1"/>
    <col min="3855" max="3855" width="10.7109375" customWidth="1"/>
    <col min="4062" max="4062" width="3.7109375" customWidth="1"/>
    <col min="4063" max="4063" width="27.85546875" customWidth="1"/>
    <col min="4064" max="4064" width="3.7109375" customWidth="1"/>
    <col min="4065" max="4104" width="0" hidden="1" customWidth="1"/>
    <col min="4105" max="4105" width="10.28515625" customWidth="1"/>
    <col min="4107" max="4107" width="12.5703125" customWidth="1"/>
    <col min="4111" max="4111" width="10.7109375" customWidth="1"/>
    <col min="4318" max="4318" width="3.7109375" customWidth="1"/>
    <col min="4319" max="4319" width="27.85546875" customWidth="1"/>
    <col min="4320" max="4320" width="3.7109375" customWidth="1"/>
    <col min="4321" max="4360" width="0" hidden="1" customWidth="1"/>
    <col min="4361" max="4361" width="10.28515625" customWidth="1"/>
    <col min="4363" max="4363" width="12.5703125" customWidth="1"/>
    <col min="4367" max="4367" width="10.7109375" customWidth="1"/>
    <col min="4574" max="4574" width="3.7109375" customWidth="1"/>
    <col min="4575" max="4575" width="27.85546875" customWidth="1"/>
    <col min="4576" max="4576" width="3.7109375" customWidth="1"/>
    <col min="4577" max="4616" width="0" hidden="1" customWidth="1"/>
    <col min="4617" max="4617" width="10.28515625" customWidth="1"/>
    <col min="4619" max="4619" width="12.5703125" customWidth="1"/>
    <col min="4623" max="4623" width="10.7109375" customWidth="1"/>
    <col min="4830" max="4830" width="3.7109375" customWidth="1"/>
    <col min="4831" max="4831" width="27.85546875" customWidth="1"/>
    <col min="4832" max="4832" width="3.7109375" customWidth="1"/>
    <col min="4833" max="4872" width="0" hidden="1" customWidth="1"/>
    <col min="4873" max="4873" width="10.28515625" customWidth="1"/>
    <col min="4875" max="4875" width="12.5703125" customWidth="1"/>
    <col min="4879" max="4879" width="10.7109375" customWidth="1"/>
    <col min="5086" max="5086" width="3.7109375" customWidth="1"/>
    <col min="5087" max="5087" width="27.85546875" customWidth="1"/>
    <col min="5088" max="5088" width="3.7109375" customWidth="1"/>
    <col min="5089" max="5128" width="0" hidden="1" customWidth="1"/>
    <col min="5129" max="5129" width="10.28515625" customWidth="1"/>
    <col min="5131" max="5131" width="12.5703125" customWidth="1"/>
    <col min="5135" max="5135" width="10.7109375" customWidth="1"/>
    <col min="5342" max="5342" width="3.7109375" customWidth="1"/>
    <col min="5343" max="5343" width="27.85546875" customWidth="1"/>
    <col min="5344" max="5344" width="3.7109375" customWidth="1"/>
    <col min="5345" max="5384" width="0" hidden="1" customWidth="1"/>
    <col min="5385" max="5385" width="10.28515625" customWidth="1"/>
    <col min="5387" max="5387" width="12.5703125" customWidth="1"/>
    <col min="5391" max="5391" width="10.7109375" customWidth="1"/>
    <col min="5598" max="5598" width="3.7109375" customWidth="1"/>
    <col min="5599" max="5599" width="27.85546875" customWidth="1"/>
    <col min="5600" max="5600" width="3.7109375" customWidth="1"/>
    <col min="5601" max="5640" width="0" hidden="1" customWidth="1"/>
    <col min="5641" max="5641" width="10.28515625" customWidth="1"/>
    <col min="5643" max="5643" width="12.5703125" customWidth="1"/>
    <col min="5647" max="5647" width="10.7109375" customWidth="1"/>
    <col min="5854" max="5854" width="3.7109375" customWidth="1"/>
    <col min="5855" max="5855" width="27.85546875" customWidth="1"/>
    <col min="5856" max="5856" width="3.7109375" customWidth="1"/>
    <col min="5857" max="5896" width="0" hidden="1" customWidth="1"/>
    <col min="5897" max="5897" width="10.28515625" customWidth="1"/>
    <col min="5899" max="5899" width="12.5703125" customWidth="1"/>
    <col min="5903" max="5903" width="10.7109375" customWidth="1"/>
    <col min="6110" max="6110" width="3.7109375" customWidth="1"/>
    <col min="6111" max="6111" width="27.85546875" customWidth="1"/>
    <col min="6112" max="6112" width="3.7109375" customWidth="1"/>
    <col min="6113" max="6152" width="0" hidden="1" customWidth="1"/>
    <col min="6153" max="6153" width="10.28515625" customWidth="1"/>
    <col min="6155" max="6155" width="12.5703125" customWidth="1"/>
    <col min="6159" max="6159" width="10.7109375" customWidth="1"/>
    <col min="6366" max="6366" width="3.7109375" customWidth="1"/>
    <col min="6367" max="6367" width="27.85546875" customWidth="1"/>
    <col min="6368" max="6368" width="3.7109375" customWidth="1"/>
    <col min="6369" max="6408" width="0" hidden="1" customWidth="1"/>
    <col min="6409" max="6409" width="10.28515625" customWidth="1"/>
    <col min="6411" max="6411" width="12.5703125" customWidth="1"/>
    <col min="6415" max="6415" width="10.7109375" customWidth="1"/>
    <col min="6622" max="6622" width="3.7109375" customWidth="1"/>
    <col min="6623" max="6623" width="27.85546875" customWidth="1"/>
    <col min="6624" max="6624" width="3.7109375" customWidth="1"/>
    <col min="6625" max="6664" width="0" hidden="1" customWidth="1"/>
    <col min="6665" max="6665" width="10.28515625" customWidth="1"/>
    <col min="6667" max="6667" width="12.5703125" customWidth="1"/>
    <col min="6671" max="6671" width="10.7109375" customWidth="1"/>
    <col min="6878" max="6878" width="3.7109375" customWidth="1"/>
    <col min="6879" max="6879" width="27.85546875" customWidth="1"/>
    <col min="6880" max="6880" width="3.7109375" customWidth="1"/>
    <col min="6881" max="6920" width="0" hidden="1" customWidth="1"/>
    <col min="6921" max="6921" width="10.28515625" customWidth="1"/>
    <col min="6923" max="6923" width="12.5703125" customWidth="1"/>
    <col min="6927" max="6927" width="10.7109375" customWidth="1"/>
    <col min="7134" max="7134" width="3.7109375" customWidth="1"/>
    <col min="7135" max="7135" width="27.85546875" customWidth="1"/>
    <col min="7136" max="7136" width="3.7109375" customWidth="1"/>
    <col min="7137" max="7176" width="0" hidden="1" customWidth="1"/>
    <col min="7177" max="7177" width="10.28515625" customWidth="1"/>
    <col min="7179" max="7179" width="12.5703125" customWidth="1"/>
    <col min="7183" max="7183" width="10.7109375" customWidth="1"/>
    <col min="7390" max="7390" width="3.7109375" customWidth="1"/>
    <col min="7391" max="7391" width="27.85546875" customWidth="1"/>
    <col min="7392" max="7392" width="3.7109375" customWidth="1"/>
    <col min="7393" max="7432" width="0" hidden="1" customWidth="1"/>
    <col min="7433" max="7433" width="10.28515625" customWidth="1"/>
    <col min="7435" max="7435" width="12.5703125" customWidth="1"/>
    <col min="7439" max="7439" width="10.7109375" customWidth="1"/>
    <col min="7646" max="7646" width="3.7109375" customWidth="1"/>
    <col min="7647" max="7647" width="27.85546875" customWidth="1"/>
    <col min="7648" max="7648" width="3.7109375" customWidth="1"/>
    <col min="7649" max="7688" width="0" hidden="1" customWidth="1"/>
    <col min="7689" max="7689" width="10.28515625" customWidth="1"/>
    <col min="7691" max="7691" width="12.5703125" customWidth="1"/>
    <col min="7695" max="7695" width="10.7109375" customWidth="1"/>
    <col min="7902" max="7902" width="3.7109375" customWidth="1"/>
    <col min="7903" max="7903" width="27.85546875" customWidth="1"/>
    <col min="7904" max="7904" width="3.7109375" customWidth="1"/>
    <col min="7905" max="7944" width="0" hidden="1" customWidth="1"/>
    <col min="7945" max="7945" width="10.28515625" customWidth="1"/>
    <col min="7947" max="7947" width="12.5703125" customWidth="1"/>
    <col min="7951" max="7951" width="10.7109375" customWidth="1"/>
    <col min="8158" max="8158" width="3.7109375" customWidth="1"/>
    <col min="8159" max="8159" width="27.85546875" customWidth="1"/>
    <col min="8160" max="8160" width="3.7109375" customWidth="1"/>
    <col min="8161" max="8200" width="0" hidden="1" customWidth="1"/>
    <col min="8201" max="8201" width="10.28515625" customWidth="1"/>
    <col min="8203" max="8203" width="12.5703125" customWidth="1"/>
    <col min="8207" max="8207" width="10.7109375" customWidth="1"/>
    <col min="8414" max="8414" width="3.7109375" customWidth="1"/>
    <col min="8415" max="8415" width="27.85546875" customWidth="1"/>
    <col min="8416" max="8416" width="3.7109375" customWidth="1"/>
    <col min="8417" max="8456" width="0" hidden="1" customWidth="1"/>
    <col min="8457" max="8457" width="10.28515625" customWidth="1"/>
    <col min="8459" max="8459" width="12.5703125" customWidth="1"/>
    <col min="8463" max="8463" width="10.7109375" customWidth="1"/>
    <col min="8670" max="8670" width="3.7109375" customWidth="1"/>
    <col min="8671" max="8671" width="27.85546875" customWidth="1"/>
    <col min="8672" max="8672" width="3.7109375" customWidth="1"/>
    <col min="8673" max="8712" width="0" hidden="1" customWidth="1"/>
    <col min="8713" max="8713" width="10.28515625" customWidth="1"/>
    <col min="8715" max="8715" width="12.5703125" customWidth="1"/>
    <col min="8719" max="8719" width="10.7109375" customWidth="1"/>
    <col min="8926" max="8926" width="3.7109375" customWidth="1"/>
    <col min="8927" max="8927" width="27.85546875" customWidth="1"/>
    <col min="8928" max="8928" width="3.7109375" customWidth="1"/>
    <col min="8929" max="8968" width="0" hidden="1" customWidth="1"/>
    <col min="8969" max="8969" width="10.28515625" customWidth="1"/>
    <col min="8971" max="8971" width="12.5703125" customWidth="1"/>
    <col min="8975" max="8975" width="10.7109375" customWidth="1"/>
    <col min="9182" max="9182" width="3.7109375" customWidth="1"/>
    <col min="9183" max="9183" width="27.85546875" customWidth="1"/>
    <col min="9184" max="9184" width="3.7109375" customWidth="1"/>
    <col min="9185" max="9224" width="0" hidden="1" customWidth="1"/>
    <col min="9225" max="9225" width="10.28515625" customWidth="1"/>
    <col min="9227" max="9227" width="12.5703125" customWidth="1"/>
    <col min="9231" max="9231" width="10.7109375" customWidth="1"/>
    <col min="9438" max="9438" width="3.7109375" customWidth="1"/>
    <col min="9439" max="9439" width="27.85546875" customWidth="1"/>
    <col min="9440" max="9440" width="3.7109375" customWidth="1"/>
    <col min="9441" max="9480" width="0" hidden="1" customWidth="1"/>
    <col min="9481" max="9481" width="10.28515625" customWidth="1"/>
    <col min="9483" max="9483" width="12.5703125" customWidth="1"/>
    <col min="9487" max="9487" width="10.7109375" customWidth="1"/>
    <col min="9694" max="9694" width="3.7109375" customWidth="1"/>
    <col min="9695" max="9695" width="27.85546875" customWidth="1"/>
    <col min="9696" max="9696" width="3.7109375" customWidth="1"/>
    <col min="9697" max="9736" width="0" hidden="1" customWidth="1"/>
    <col min="9737" max="9737" width="10.28515625" customWidth="1"/>
    <col min="9739" max="9739" width="12.5703125" customWidth="1"/>
    <col min="9743" max="9743" width="10.7109375" customWidth="1"/>
    <col min="9950" max="9950" width="3.7109375" customWidth="1"/>
    <col min="9951" max="9951" width="27.85546875" customWidth="1"/>
    <col min="9952" max="9952" width="3.7109375" customWidth="1"/>
    <col min="9953" max="9992" width="0" hidden="1" customWidth="1"/>
    <col min="9993" max="9993" width="10.28515625" customWidth="1"/>
    <col min="9995" max="9995" width="12.5703125" customWidth="1"/>
    <col min="9999" max="9999" width="10.7109375" customWidth="1"/>
    <col min="10206" max="10206" width="3.7109375" customWidth="1"/>
    <col min="10207" max="10207" width="27.85546875" customWidth="1"/>
    <col min="10208" max="10208" width="3.7109375" customWidth="1"/>
    <col min="10209" max="10248" width="0" hidden="1" customWidth="1"/>
    <col min="10249" max="10249" width="10.28515625" customWidth="1"/>
    <col min="10251" max="10251" width="12.5703125" customWidth="1"/>
    <col min="10255" max="10255" width="10.7109375" customWidth="1"/>
    <col min="10462" max="10462" width="3.7109375" customWidth="1"/>
    <col min="10463" max="10463" width="27.85546875" customWidth="1"/>
    <col min="10464" max="10464" width="3.7109375" customWidth="1"/>
    <col min="10465" max="10504" width="0" hidden="1" customWidth="1"/>
    <col min="10505" max="10505" width="10.28515625" customWidth="1"/>
    <col min="10507" max="10507" width="12.5703125" customWidth="1"/>
    <col min="10511" max="10511" width="10.7109375" customWidth="1"/>
    <col min="10718" max="10718" width="3.7109375" customWidth="1"/>
    <col min="10719" max="10719" width="27.85546875" customWidth="1"/>
    <col min="10720" max="10720" width="3.7109375" customWidth="1"/>
    <col min="10721" max="10760" width="0" hidden="1" customWidth="1"/>
    <col min="10761" max="10761" width="10.28515625" customWidth="1"/>
    <col min="10763" max="10763" width="12.5703125" customWidth="1"/>
    <col min="10767" max="10767" width="10.7109375" customWidth="1"/>
    <col min="10974" max="10974" width="3.7109375" customWidth="1"/>
    <col min="10975" max="10975" width="27.85546875" customWidth="1"/>
    <col min="10976" max="10976" width="3.7109375" customWidth="1"/>
    <col min="10977" max="11016" width="0" hidden="1" customWidth="1"/>
    <col min="11017" max="11017" width="10.28515625" customWidth="1"/>
    <col min="11019" max="11019" width="12.5703125" customWidth="1"/>
    <col min="11023" max="11023" width="10.7109375" customWidth="1"/>
    <col min="11230" max="11230" width="3.7109375" customWidth="1"/>
    <col min="11231" max="11231" width="27.85546875" customWidth="1"/>
    <col min="11232" max="11232" width="3.7109375" customWidth="1"/>
    <col min="11233" max="11272" width="0" hidden="1" customWidth="1"/>
    <col min="11273" max="11273" width="10.28515625" customWidth="1"/>
    <col min="11275" max="11275" width="12.5703125" customWidth="1"/>
    <col min="11279" max="11279" width="10.7109375" customWidth="1"/>
    <col min="11486" max="11486" width="3.7109375" customWidth="1"/>
    <col min="11487" max="11487" width="27.85546875" customWidth="1"/>
    <col min="11488" max="11488" width="3.7109375" customWidth="1"/>
    <col min="11489" max="11528" width="0" hidden="1" customWidth="1"/>
    <col min="11529" max="11529" width="10.28515625" customWidth="1"/>
    <col min="11531" max="11531" width="12.5703125" customWidth="1"/>
    <col min="11535" max="11535" width="10.7109375" customWidth="1"/>
    <col min="11742" max="11742" width="3.7109375" customWidth="1"/>
    <col min="11743" max="11743" width="27.85546875" customWidth="1"/>
    <col min="11744" max="11744" width="3.7109375" customWidth="1"/>
    <col min="11745" max="11784" width="0" hidden="1" customWidth="1"/>
    <col min="11785" max="11785" width="10.28515625" customWidth="1"/>
    <col min="11787" max="11787" width="12.5703125" customWidth="1"/>
    <col min="11791" max="11791" width="10.7109375" customWidth="1"/>
    <col min="11998" max="11998" width="3.7109375" customWidth="1"/>
    <col min="11999" max="11999" width="27.85546875" customWidth="1"/>
    <col min="12000" max="12000" width="3.7109375" customWidth="1"/>
    <col min="12001" max="12040" width="0" hidden="1" customWidth="1"/>
    <col min="12041" max="12041" width="10.28515625" customWidth="1"/>
    <col min="12043" max="12043" width="12.5703125" customWidth="1"/>
    <col min="12047" max="12047" width="10.7109375" customWidth="1"/>
    <col min="12254" max="12254" width="3.7109375" customWidth="1"/>
    <col min="12255" max="12255" width="27.85546875" customWidth="1"/>
    <col min="12256" max="12256" width="3.7109375" customWidth="1"/>
    <col min="12257" max="12296" width="0" hidden="1" customWidth="1"/>
    <col min="12297" max="12297" width="10.28515625" customWidth="1"/>
    <col min="12299" max="12299" width="12.5703125" customWidth="1"/>
    <col min="12303" max="12303" width="10.7109375" customWidth="1"/>
    <col min="12510" max="12510" width="3.7109375" customWidth="1"/>
    <col min="12511" max="12511" width="27.85546875" customWidth="1"/>
    <col min="12512" max="12512" width="3.7109375" customWidth="1"/>
    <col min="12513" max="12552" width="0" hidden="1" customWidth="1"/>
    <col min="12553" max="12553" width="10.28515625" customWidth="1"/>
    <col min="12555" max="12555" width="12.5703125" customWidth="1"/>
    <col min="12559" max="12559" width="10.7109375" customWidth="1"/>
    <col min="12766" max="12766" width="3.7109375" customWidth="1"/>
    <col min="12767" max="12767" width="27.85546875" customWidth="1"/>
    <col min="12768" max="12768" width="3.7109375" customWidth="1"/>
    <col min="12769" max="12808" width="0" hidden="1" customWidth="1"/>
    <col min="12809" max="12809" width="10.28515625" customWidth="1"/>
    <col min="12811" max="12811" width="12.5703125" customWidth="1"/>
    <col min="12815" max="12815" width="10.7109375" customWidth="1"/>
    <col min="13022" max="13022" width="3.7109375" customWidth="1"/>
    <col min="13023" max="13023" width="27.85546875" customWidth="1"/>
    <col min="13024" max="13024" width="3.7109375" customWidth="1"/>
    <col min="13025" max="13064" width="0" hidden="1" customWidth="1"/>
    <col min="13065" max="13065" width="10.28515625" customWidth="1"/>
    <col min="13067" max="13067" width="12.5703125" customWidth="1"/>
    <col min="13071" max="13071" width="10.7109375" customWidth="1"/>
    <col min="13278" max="13278" width="3.7109375" customWidth="1"/>
    <col min="13279" max="13279" width="27.85546875" customWidth="1"/>
    <col min="13280" max="13280" width="3.7109375" customWidth="1"/>
    <col min="13281" max="13320" width="0" hidden="1" customWidth="1"/>
    <col min="13321" max="13321" width="10.28515625" customWidth="1"/>
    <col min="13323" max="13323" width="12.5703125" customWidth="1"/>
    <col min="13327" max="13327" width="10.7109375" customWidth="1"/>
    <col min="13534" max="13534" width="3.7109375" customWidth="1"/>
    <col min="13535" max="13535" width="27.85546875" customWidth="1"/>
    <col min="13536" max="13536" width="3.7109375" customWidth="1"/>
    <col min="13537" max="13576" width="0" hidden="1" customWidth="1"/>
    <col min="13577" max="13577" width="10.28515625" customWidth="1"/>
    <col min="13579" max="13579" width="12.5703125" customWidth="1"/>
    <col min="13583" max="13583" width="10.7109375" customWidth="1"/>
    <col min="13790" max="13790" width="3.7109375" customWidth="1"/>
    <col min="13791" max="13791" width="27.85546875" customWidth="1"/>
    <col min="13792" max="13792" width="3.7109375" customWidth="1"/>
    <col min="13793" max="13832" width="0" hidden="1" customWidth="1"/>
    <col min="13833" max="13833" width="10.28515625" customWidth="1"/>
    <col min="13835" max="13835" width="12.5703125" customWidth="1"/>
    <col min="13839" max="13839" width="10.7109375" customWidth="1"/>
    <col min="14046" max="14046" width="3.7109375" customWidth="1"/>
    <col min="14047" max="14047" width="27.85546875" customWidth="1"/>
    <col min="14048" max="14048" width="3.7109375" customWidth="1"/>
    <col min="14049" max="14088" width="0" hidden="1" customWidth="1"/>
    <col min="14089" max="14089" width="10.28515625" customWidth="1"/>
    <col min="14091" max="14091" width="12.5703125" customWidth="1"/>
    <col min="14095" max="14095" width="10.7109375" customWidth="1"/>
    <col min="14302" max="14302" width="3.7109375" customWidth="1"/>
    <col min="14303" max="14303" width="27.85546875" customWidth="1"/>
    <col min="14304" max="14304" width="3.7109375" customWidth="1"/>
    <col min="14305" max="14344" width="0" hidden="1" customWidth="1"/>
    <col min="14345" max="14345" width="10.28515625" customWidth="1"/>
    <col min="14347" max="14347" width="12.5703125" customWidth="1"/>
    <col min="14351" max="14351" width="10.7109375" customWidth="1"/>
    <col min="14558" max="14558" width="3.7109375" customWidth="1"/>
    <col min="14559" max="14559" width="27.85546875" customWidth="1"/>
    <col min="14560" max="14560" width="3.7109375" customWidth="1"/>
    <col min="14561" max="14600" width="0" hidden="1" customWidth="1"/>
    <col min="14601" max="14601" width="10.28515625" customWidth="1"/>
    <col min="14603" max="14603" width="12.5703125" customWidth="1"/>
    <col min="14607" max="14607" width="10.7109375" customWidth="1"/>
    <col min="14814" max="14814" width="3.7109375" customWidth="1"/>
    <col min="14815" max="14815" width="27.85546875" customWidth="1"/>
    <col min="14816" max="14816" width="3.7109375" customWidth="1"/>
    <col min="14817" max="14856" width="0" hidden="1" customWidth="1"/>
    <col min="14857" max="14857" width="10.28515625" customWidth="1"/>
    <col min="14859" max="14859" width="12.5703125" customWidth="1"/>
    <col min="14863" max="14863" width="10.7109375" customWidth="1"/>
    <col min="15070" max="15070" width="3.7109375" customWidth="1"/>
    <col min="15071" max="15071" width="27.85546875" customWidth="1"/>
    <col min="15072" max="15072" width="3.7109375" customWidth="1"/>
    <col min="15073" max="15112" width="0" hidden="1" customWidth="1"/>
    <col min="15113" max="15113" width="10.28515625" customWidth="1"/>
    <col min="15115" max="15115" width="12.5703125" customWidth="1"/>
    <col min="15119" max="15119" width="10.7109375" customWidth="1"/>
    <col min="15326" max="15326" width="3.7109375" customWidth="1"/>
    <col min="15327" max="15327" width="27.85546875" customWidth="1"/>
    <col min="15328" max="15328" width="3.7109375" customWidth="1"/>
    <col min="15329" max="15368" width="0" hidden="1" customWidth="1"/>
    <col min="15369" max="15369" width="10.28515625" customWidth="1"/>
    <col min="15371" max="15371" width="12.5703125" customWidth="1"/>
    <col min="15375" max="15375" width="10.7109375" customWidth="1"/>
    <col min="15582" max="15582" width="3.7109375" customWidth="1"/>
    <col min="15583" max="15583" width="27.85546875" customWidth="1"/>
    <col min="15584" max="15584" width="3.7109375" customWidth="1"/>
    <col min="15585" max="15624" width="0" hidden="1" customWidth="1"/>
    <col min="15625" max="15625" width="10.28515625" customWidth="1"/>
    <col min="15627" max="15627" width="12.5703125" customWidth="1"/>
    <col min="15631" max="15631" width="10.7109375" customWidth="1"/>
    <col min="15838" max="15838" width="3.7109375" customWidth="1"/>
    <col min="15839" max="15839" width="27.85546875" customWidth="1"/>
    <col min="15840" max="15840" width="3.7109375" customWidth="1"/>
    <col min="15841" max="15880" width="0" hidden="1" customWidth="1"/>
    <col min="15881" max="15881" width="10.28515625" customWidth="1"/>
    <col min="15883" max="15883" width="12.5703125" customWidth="1"/>
    <col min="15887" max="15887" width="10.7109375" customWidth="1"/>
    <col min="16094" max="16094" width="3.7109375" customWidth="1"/>
    <col min="16095" max="16095" width="27.85546875" customWidth="1"/>
    <col min="16096" max="16096" width="3.7109375" customWidth="1"/>
    <col min="16097" max="16136" width="0" hidden="1" customWidth="1"/>
    <col min="16137" max="16137" width="10.28515625" customWidth="1"/>
    <col min="16139" max="16139" width="12.5703125" customWidth="1"/>
    <col min="16143" max="16143" width="10.7109375" customWidth="1"/>
  </cols>
  <sheetData>
    <row r="1" spans="1:18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8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1:18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</row>
    <row r="4" spans="1:18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</row>
    <row r="5" spans="1:18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</row>
    <row r="6" spans="1:18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</row>
    <row r="7" spans="1:18" ht="38.25" x14ac:dyDescent="0.25">
      <c r="A7" s="1" t="s">
        <v>1</v>
      </c>
      <c r="B7" s="2" t="s">
        <v>2</v>
      </c>
      <c r="C7" s="3" t="s">
        <v>3</v>
      </c>
      <c r="D7" s="133" t="s">
        <v>4</v>
      </c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96"/>
    </row>
    <row r="8" spans="1:18" ht="15" customHeight="1" x14ac:dyDescent="0.25">
      <c r="A8" s="1"/>
      <c r="B8" s="2"/>
      <c r="C8" s="3"/>
      <c r="D8" s="145" t="s">
        <v>127</v>
      </c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32"/>
      <c r="Q8" s="126" t="s">
        <v>114</v>
      </c>
      <c r="R8" s="137" t="s">
        <v>164</v>
      </c>
    </row>
    <row r="9" spans="1:18" s="7" customFormat="1" ht="32.25" customHeight="1" x14ac:dyDescent="0.25">
      <c r="A9" s="4"/>
      <c r="B9" s="5" t="s">
        <v>193</v>
      </c>
      <c r="C9" s="6"/>
      <c r="D9" s="119" t="s">
        <v>77</v>
      </c>
      <c r="E9" s="119"/>
      <c r="F9" s="119" t="s">
        <v>112</v>
      </c>
      <c r="G9" s="119" t="s">
        <v>176</v>
      </c>
      <c r="H9" s="134" t="s">
        <v>137</v>
      </c>
      <c r="I9" s="135"/>
      <c r="J9" s="134" t="s">
        <v>138</v>
      </c>
      <c r="K9" s="135"/>
      <c r="L9" s="52" t="s">
        <v>139</v>
      </c>
      <c r="M9" s="134" t="s">
        <v>117</v>
      </c>
      <c r="N9" s="135"/>
      <c r="O9" s="136" t="s">
        <v>118</v>
      </c>
      <c r="P9" s="136"/>
      <c r="Q9" s="127"/>
      <c r="R9" s="137"/>
    </row>
    <row r="10" spans="1:18" s="12" customFormat="1" x14ac:dyDescent="0.25">
      <c r="A10" s="8"/>
      <c r="B10" s="9" t="s">
        <v>12</v>
      </c>
      <c r="C10" s="10"/>
      <c r="D10" s="11" t="s">
        <v>155</v>
      </c>
      <c r="E10" s="11" t="s">
        <v>156</v>
      </c>
      <c r="F10" s="11" t="s">
        <v>155</v>
      </c>
      <c r="G10" s="11" t="s">
        <v>156</v>
      </c>
      <c r="H10" s="11" t="s">
        <v>155</v>
      </c>
      <c r="I10" s="11" t="s">
        <v>156</v>
      </c>
      <c r="J10" s="11" t="s">
        <v>155</v>
      </c>
      <c r="K10" s="11" t="s">
        <v>156</v>
      </c>
      <c r="L10" s="121" t="s">
        <v>186</v>
      </c>
      <c r="M10" s="11" t="s">
        <v>155</v>
      </c>
      <c r="N10" s="11" t="s">
        <v>156</v>
      </c>
      <c r="O10" s="11" t="s">
        <v>155</v>
      </c>
      <c r="P10" s="11" t="s">
        <v>156</v>
      </c>
      <c r="Q10" s="53">
        <v>1</v>
      </c>
      <c r="R10" s="86">
        <v>1</v>
      </c>
    </row>
    <row r="11" spans="1:18" s="18" customFormat="1" ht="11.25" x14ac:dyDescent="0.2">
      <c r="A11" s="13"/>
      <c r="B11" s="14" t="s">
        <v>13</v>
      </c>
      <c r="C11" s="15"/>
      <c r="D11" s="16" t="s">
        <v>15</v>
      </c>
      <c r="E11" s="16"/>
      <c r="F11" s="16" t="s">
        <v>119</v>
      </c>
      <c r="G11" s="16" t="s">
        <v>15</v>
      </c>
      <c r="H11" s="16" t="s">
        <v>120</v>
      </c>
      <c r="I11" s="16" t="s">
        <v>15</v>
      </c>
      <c r="J11" s="16" t="s">
        <v>131</v>
      </c>
      <c r="K11" s="16" t="s">
        <v>142</v>
      </c>
      <c r="L11" s="16" t="s">
        <v>140</v>
      </c>
      <c r="M11" s="16" t="s">
        <v>121</v>
      </c>
      <c r="N11" s="16" t="s">
        <v>121</v>
      </c>
      <c r="O11" s="16" t="s">
        <v>17</v>
      </c>
      <c r="P11" s="16" t="s">
        <v>17</v>
      </c>
      <c r="Q11" s="17"/>
      <c r="R11" s="100"/>
    </row>
    <row r="12" spans="1:18" x14ac:dyDescent="0.25">
      <c r="A12" s="8"/>
      <c r="B12" s="19" t="s">
        <v>19</v>
      </c>
      <c r="C12" s="20"/>
      <c r="D12" s="21"/>
      <c r="E12" s="21"/>
      <c r="F12" s="22"/>
      <c r="G12" s="22"/>
      <c r="H12" s="22"/>
      <c r="I12" s="22"/>
      <c r="J12" s="22"/>
      <c r="K12" s="22"/>
      <c r="L12" s="23"/>
      <c r="M12" s="22"/>
      <c r="N12" s="22"/>
      <c r="O12" s="22"/>
      <c r="P12" s="22"/>
      <c r="Q12" s="24"/>
      <c r="R12" s="96"/>
    </row>
    <row r="13" spans="1:18" x14ac:dyDescent="0.25">
      <c r="A13" s="26">
        <v>1</v>
      </c>
      <c r="B13" s="27" t="s">
        <v>20</v>
      </c>
      <c r="C13" s="28" t="s">
        <v>21</v>
      </c>
      <c r="D13" s="29"/>
      <c r="E13" s="29"/>
      <c r="F13" s="29"/>
      <c r="G13" s="29"/>
      <c r="H13" s="29"/>
      <c r="I13" s="29"/>
      <c r="J13" s="35"/>
      <c r="K13" s="35"/>
      <c r="L13" s="30"/>
      <c r="M13" s="29"/>
      <c r="N13" s="29"/>
      <c r="O13" s="29"/>
      <c r="P13" s="29"/>
      <c r="Q13" s="31">
        <f t="shared" ref="Q13:Q44" si="0">(D13+F13+H13+J13+L13+M13+O13)*$Q$10</f>
        <v>0</v>
      </c>
      <c r="R13" s="97">
        <f t="shared" ref="R13:R44" si="1">(E13+G13+I13+K13+L13+N13+P13)*$R$10</f>
        <v>0</v>
      </c>
    </row>
    <row r="14" spans="1:18" x14ac:dyDescent="0.25">
      <c r="A14" s="26">
        <v>2</v>
      </c>
      <c r="B14" s="32" t="s">
        <v>22</v>
      </c>
      <c r="C14" s="33" t="s">
        <v>21</v>
      </c>
      <c r="D14" s="29"/>
      <c r="E14" s="29"/>
      <c r="F14" s="29"/>
      <c r="G14" s="29"/>
      <c r="H14" s="29"/>
      <c r="I14" s="29"/>
      <c r="J14" s="29"/>
      <c r="K14" s="29"/>
      <c r="L14" s="30"/>
      <c r="M14" s="29"/>
      <c r="N14" s="29"/>
      <c r="O14" s="29">
        <v>0.03</v>
      </c>
      <c r="P14" s="29">
        <v>0.03</v>
      </c>
      <c r="Q14" s="31">
        <f t="shared" si="0"/>
        <v>0.03</v>
      </c>
      <c r="R14" s="97">
        <f t="shared" si="1"/>
        <v>0.03</v>
      </c>
    </row>
    <row r="15" spans="1:18" x14ac:dyDescent="0.25">
      <c r="A15" s="26">
        <v>3</v>
      </c>
      <c r="B15" s="27" t="s">
        <v>23</v>
      </c>
      <c r="C15" s="28" t="s">
        <v>21</v>
      </c>
      <c r="D15" s="29"/>
      <c r="E15" s="29"/>
      <c r="F15" s="29"/>
      <c r="G15" s="29"/>
      <c r="H15" s="29"/>
      <c r="I15" s="29"/>
      <c r="J15" s="29"/>
      <c r="K15" s="29"/>
      <c r="L15" s="30"/>
      <c r="M15" s="29">
        <v>0.02</v>
      </c>
      <c r="N15" s="29">
        <v>0.02</v>
      </c>
      <c r="O15" s="29"/>
      <c r="P15" s="29"/>
      <c r="Q15" s="31">
        <f t="shared" si="0"/>
        <v>0.02</v>
      </c>
      <c r="R15" s="97">
        <f t="shared" si="1"/>
        <v>0.02</v>
      </c>
    </row>
    <row r="16" spans="1:18" x14ac:dyDescent="0.25">
      <c r="A16" s="26">
        <v>4</v>
      </c>
      <c r="B16" s="27" t="s">
        <v>24</v>
      </c>
      <c r="C16" s="28" t="s">
        <v>21</v>
      </c>
      <c r="D16" s="29"/>
      <c r="E16" s="29"/>
      <c r="F16" s="29"/>
      <c r="G16" s="29"/>
      <c r="H16" s="29">
        <v>8.0000000000000002E-3</v>
      </c>
      <c r="I16" s="29">
        <f>H16*1.25</f>
        <v>0.01</v>
      </c>
      <c r="J16" s="29"/>
      <c r="K16" s="29"/>
      <c r="L16" s="30"/>
      <c r="M16" s="29"/>
      <c r="N16" s="29"/>
      <c r="O16" s="29"/>
      <c r="P16" s="29"/>
      <c r="Q16" s="31">
        <f t="shared" si="0"/>
        <v>8.0000000000000002E-3</v>
      </c>
      <c r="R16" s="97">
        <f t="shared" si="1"/>
        <v>0.01</v>
      </c>
    </row>
    <row r="17" spans="1:18" x14ac:dyDescent="0.25">
      <c r="A17" s="8"/>
      <c r="B17" s="19" t="s">
        <v>25</v>
      </c>
      <c r="C17" s="20"/>
      <c r="D17" s="21"/>
      <c r="E17" s="21"/>
      <c r="F17" s="22"/>
      <c r="G17" s="22"/>
      <c r="H17" s="22"/>
      <c r="I17" s="22"/>
      <c r="J17" s="22"/>
      <c r="K17" s="22"/>
      <c r="L17" s="30"/>
      <c r="M17" s="22"/>
      <c r="N17" s="22"/>
      <c r="O17" s="22"/>
      <c r="P17" s="22"/>
      <c r="Q17" s="31">
        <f t="shared" si="0"/>
        <v>0</v>
      </c>
      <c r="R17" s="97">
        <f t="shared" si="1"/>
        <v>0</v>
      </c>
    </row>
    <row r="18" spans="1:18" x14ac:dyDescent="0.25">
      <c r="A18" s="26">
        <v>5</v>
      </c>
      <c r="B18" s="32" t="s">
        <v>26</v>
      </c>
      <c r="C18" s="33" t="s">
        <v>21</v>
      </c>
      <c r="D18" s="29"/>
      <c r="E18" s="29"/>
      <c r="F18" s="29"/>
      <c r="G18" s="29"/>
      <c r="H18" s="29"/>
      <c r="I18" s="29"/>
      <c r="J18" s="29"/>
      <c r="K18" s="29"/>
      <c r="L18" s="30"/>
      <c r="M18" s="29"/>
      <c r="N18" s="29"/>
      <c r="O18" s="29"/>
      <c r="P18" s="29"/>
      <c r="Q18" s="31">
        <f t="shared" si="0"/>
        <v>0</v>
      </c>
      <c r="R18" s="97">
        <f t="shared" si="1"/>
        <v>0</v>
      </c>
    </row>
    <row r="19" spans="1:18" x14ac:dyDescent="0.25">
      <c r="A19" s="26">
        <v>6</v>
      </c>
      <c r="B19" s="27" t="s">
        <v>27</v>
      </c>
      <c r="C19" s="28" t="s">
        <v>21</v>
      </c>
      <c r="D19" s="29"/>
      <c r="E19" s="29"/>
      <c r="F19" s="29"/>
      <c r="G19" s="29"/>
      <c r="H19" s="29"/>
      <c r="I19" s="29"/>
      <c r="J19" s="29"/>
      <c r="K19" s="29"/>
      <c r="L19" s="30"/>
      <c r="M19" s="29"/>
      <c r="N19" s="29"/>
      <c r="O19" s="29"/>
      <c r="P19" s="29"/>
      <c r="Q19" s="31">
        <f t="shared" si="0"/>
        <v>0</v>
      </c>
      <c r="R19" s="97">
        <f t="shared" si="1"/>
        <v>0</v>
      </c>
    </row>
    <row r="20" spans="1:18" x14ac:dyDescent="0.25">
      <c r="A20" s="26">
        <v>7</v>
      </c>
      <c r="B20" s="27" t="s">
        <v>28</v>
      </c>
      <c r="C20" s="28" t="s">
        <v>21</v>
      </c>
      <c r="D20" s="29"/>
      <c r="E20" s="29"/>
      <c r="F20" s="29"/>
      <c r="G20" s="29"/>
      <c r="H20" s="29"/>
      <c r="I20" s="29"/>
      <c r="J20" s="29"/>
      <c r="K20" s="29"/>
      <c r="L20" s="30"/>
      <c r="M20" s="29"/>
      <c r="N20" s="29"/>
      <c r="O20" s="29"/>
      <c r="P20" s="29"/>
      <c r="Q20" s="31">
        <f t="shared" si="0"/>
        <v>0</v>
      </c>
      <c r="R20" s="97">
        <f t="shared" si="1"/>
        <v>0</v>
      </c>
    </row>
    <row r="21" spans="1:18" x14ac:dyDescent="0.25">
      <c r="A21" s="26">
        <v>8</v>
      </c>
      <c r="B21" s="32" t="s">
        <v>29</v>
      </c>
      <c r="C21" s="33" t="s">
        <v>21</v>
      </c>
      <c r="D21" s="29"/>
      <c r="E21" s="29"/>
      <c r="F21" s="29"/>
      <c r="G21" s="29"/>
      <c r="H21" s="29"/>
      <c r="I21" s="29"/>
      <c r="J21" s="29"/>
      <c r="K21" s="29"/>
      <c r="L21" s="30"/>
      <c r="M21" s="29"/>
      <c r="N21" s="29"/>
      <c r="O21" s="29"/>
      <c r="P21" s="29"/>
      <c r="Q21" s="31">
        <f t="shared" si="0"/>
        <v>0</v>
      </c>
      <c r="R21" s="97">
        <f t="shared" si="1"/>
        <v>0</v>
      </c>
    </row>
    <row r="22" spans="1:18" x14ac:dyDescent="0.25">
      <c r="A22" s="26">
        <v>9</v>
      </c>
      <c r="B22" s="27" t="s">
        <v>30</v>
      </c>
      <c r="C22" s="28" t="s">
        <v>21</v>
      </c>
      <c r="D22" s="29"/>
      <c r="E22" s="29"/>
      <c r="F22" s="29"/>
      <c r="G22" s="29"/>
      <c r="H22" s="29">
        <v>0.1057</v>
      </c>
      <c r="I22" s="35">
        <f>H22*1.25</f>
        <v>0.13212499999999999</v>
      </c>
      <c r="J22" s="29"/>
      <c r="K22" s="29"/>
      <c r="L22" s="30"/>
      <c r="M22" s="29"/>
      <c r="N22" s="29"/>
      <c r="O22" s="29"/>
      <c r="P22" s="29"/>
      <c r="Q22" s="31">
        <f t="shared" si="0"/>
        <v>0.1057</v>
      </c>
      <c r="R22" s="97">
        <f t="shared" si="1"/>
        <v>0.13212499999999999</v>
      </c>
    </row>
    <row r="23" spans="1:18" x14ac:dyDescent="0.25">
      <c r="A23" s="26">
        <v>10</v>
      </c>
      <c r="B23" s="36" t="s">
        <v>31</v>
      </c>
      <c r="C23" s="37" t="s">
        <v>21</v>
      </c>
      <c r="D23" s="29"/>
      <c r="E23" s="29"/>
      <c r="F23" s="29"/>
      <c r="G23" s="29"/>
      <c r="H23" s="29"/>
      <c r="I23" s="29"/>
      <c r="J23" s="29"/>
      <c r="K23" s="29"/>
      <c r="L23" s="30"/>
      <c r="M23" s="29"/>
      <c r="N23" s="29"/>
      <c r="O23" s="29"/>
      <c r="P23" s="29"/>
      <c r="Q23" s="31">
        <f t="shared" si="0"/>
        <v>0</v>
      </c>
      <c r="R23" s="97">
        <f t="shared" si="1"/>
        <v>0</v>
      </c>
    </row>
    <row r="24" spans="1:18" ht="21" x14ac:dyDescent="0.25">
      <c r="A24" s="26">
        <v>11</v>
      </c>
      <c r="B24" s="54" t="s">
        <v>158</v>
      </c>
      <c r="C24" s="37" t="s">
        <v>105</v>
      </c>
      <c r="D24" s="29"/>
      <c r="E24" s="29"/>
      <c r="F24" s="29"/>
      <c r="G24" s="29"/>
      <c r="H24" s="29"/>
      <c r="I24" s="29"/>
      <c r="J24" s="29"/>
      <c r="K24" s="29"/>
      <c r="L24" s="30"/>
      <c r="M24" s="29"/>
      <c r="N24" s="29"/>
      <c r="O24" s="29"/>
      <c r="P24" s="29"/>
      <c r="Q24" s="31">
        <f t="shared" si="0"/>
        <v>0</v>
      </c>
      <c r="R24" s="97">
        <f t="shared" si="1"/>
        <v>0</v>
      </c>
    </row>
    <row r="25" spans="1:18" ht="21" x14ac:dyDescent="0.25">
      <c r="A25" s="26">
        <v>12</v>
      </c>
      <c r="B25" s="54" t="s">
        <v>159</v>
      </c>
      <c r="C25" s="37" t="s">
        <v>105</v>
      </c>
      <c r="D25" s="29"/>
      <c r="E25" s="29"/>
      <c r="F25" s="29"/>
      <c r="G25" s="29"/>
      <c r="H25" s="29"/>
      <c r="I25" s="29"/>
      <c r="J25" s="29"/>
      <c r="K25" s="29"/>
      <c r="L25" s="30"/>
      <c r="M25" s="29"/>
      <c r="N25" s="29"/>
      <c r="O25" s="29"/>
      <c r="P25" s="29"/>
      <c r="Q25" s="31">
        <f t="shared" si="0"/>
        <v>0</v>
      </c>
      <c r="R25" s="97">
        <f t="shared" si="1"/>
        <v>0</v>
      </c>
    </row>
    <row r="26" spans="1:18" x14ac:dyDescent="0.25">
      <c r="A26" s="26">
        <v>13</v>
      </c>
      <c r="B26" s="54" t="s">
        <v>161</v>
      </c>
      <c r="C26" s="37" t="s">
        <v>105</v>
      </c>
      <c r="D26" s="29"/>
      <c r="E26" s="29"/>
      <c r="F26" s="29"/>
      <c r="G26" s="29"/>
      <c r="H26" s="29"/>
      <c r="I26" s="29"/>
      <c r="J26" s="29"/>
      <c r="K26" s="29"/>
      <c r="L26" s="30"/>
      <c r="M26" s="29"/>
      <c r="N26" s="29"/>
      <c r="O26" s="29"/>
      <c r="P26" s="29"/>
      <c r="Q26" s="31">
        <f t="shared" si="0"/>
        <v>0</v>
      </c>
      <c r="R26" s="97">
        <f t="shared" si="1"/>
        <v>0</v>
      </c>
    </row>
    <row r="27" spans="1:18" ht="21" x14ac:dyDescent="0.25">
      <c r="A27" s="26">
        <v>14</v>
      </c>
      <c r="B27" s="54" t="s">
        <v>160</v>
      </c>
      <c r="C27" s="37" t="s">
        <v>105</v>
      </c>
      <c r="D27" s="29"/>
      <c r="E27" s="29"/>
      <c r="F27" s="29"/>
      <c r="G27" s="29"/>
      <c r="H27" s="29"/>
      <c r="I27" s="29"/>
      <c r="J27" s="29"/>
      <c r="K27" s="29"/>
      <c r="L27" s="30"/>
      <c r="M27" s="29"/>
      <c r="N27" s="29"/>
      <c r="O27" s="29"/>
      <c r="P27" s="29"/>
      <c r="Q27" s="31">
        <f t="shared" si="0"/>
        <v>0</v>
      </c>
      <c r="R27" s="97">
        <f t="shared" si="1"/>
        <v>0</v>
      </c>
    </row>
    <row r="28" spans="1:18" x14ac:dyDescent="0.25">
      <c r="A28" s="26">
        <v>15</v>
      </c>
      <c r="B28" s="54" t="s">
        <v>122</v>
      </c>
      <c r="C28" s="37" t="s">
        <v>21</v>
      </c>
      <c r="D28" s="29"/>
      <c r="E28" s="29"/>
      <c r="F28" s="29"/>
      <c r="G28" s="29"/>
      <c r="H28" s="29"/>
      <c r="I28" s="29"/>
      <c r="J28" s="29"/>
      <c r="K28" s="29"/>
      <c r="L28" s="30"/>
      <c r="M28" s="29"/>
      <c r="N28" s="29"/>
      <c r="O28" s="29"/>
      <c r="P28" s="29"/>
      <c r="Q28" s="31">
        <f t="shared" si="0"/>
        <v>0</v>
      </c>
      <c r="R28" s="97">
        <f t="shared" si="1"/>
        <v>0</v>
      </c>
    </row>
    <row r="29" spans="1:18" x14ac:dyDescent="0.25">
      <c r="A29" s="8"/>
      <c r="B29" s="19" t="s">
        <v>32</v>
      </c>
      <c r="C29" s="20"/>
      <c r="D29" s="29"/>
      <c r="E29" s="29"/>
      <c r="F29" s="29"/>
      <c r="G29" s="29"/>
      <c r="H29" s="29"/>
      <c r="I29" s="29"/>
      <c r="J29" s="29"/>
      <c r="K29" s="29"/>
      <c r="L29" s="30"/>
      <c r="M29" s="29"/>
      <c r="N29" s="29"/>
      <c r="O29" s="29"/>
      <c r="P29" s="29"/>
      <c r="Q29" s="31">
        <f t="shared" si="0"/>
        <v>0</v>
      </c>
      <c r="R29" s="97">
        <f t="shared" si="1"/>
        <v>0</v>
      </c>
    </row>
    <row r="30" spans="1:18" x14ac:dyDescent="0.25">
      <c r="A30" s="26">
        <v>16</v>
      </c>
      <c r="B30" s="32" t="s">
        <v>33</v>
      </c>
      <c r="C30" s="33" t="s">
        <v>21</v>
      </c>
      <c r="D30" s="29"/>
      <c r="E30" s="29"/>
      <c r="F30" s="29"/>
      <c r="G30" s="29"/>
      <c r="H30" s="29"/>
      <c r="I30" s="29"/>
      <c r="J30" s="29"/>
      <c r="K30" s="29"/>
      <c r="L30" s="30"/>
      <c r="M30" s="29"/>
      <c r="N30" s="29"/>
      <c r="O30" s="29"/>
      <c r="P30" s="29"/>
      <c r="Q30" s="31">
        <f t="shared" si="0"/>
        <v>0</v>
      </c>
      <c r="R30" s="97">
        <f t="shared" si="1"/>
        <v>0</v>
      </c>
    </row>
    <row r="31" spans="1:18" x14ac:dyDescent="0.25">
      <c r="A31" s="26">
        <v>17</v>
      </c>
      <c r="B31" s="32" t="s">
        <v>34</v>
      </c>
      <c r="C31" s="33" t="s">
        <v>21</v>
      </c>
      <c r="D31" s="29"/>
      <c r="E31" s="29"/>
      <c r="F31" s="29"/>
      <c r="G31" s="29"/>
      <c r="H31" s="29"/>
      <c r="I31" s="29"/>
      <c r="J31" s="29"/>
      <c r="K31" s="29"/>
      <c r="L31" s="30"/>
      <c r="M31" s="29"/>
      <c r="N31" s="29"/>
      <c r="O31" s="29"/>
      <c r="P31" s="29"/>
      <c r="Q31" s="31">
        <f t="shared" si="0"/>
        <v>0</v>
      </c>
      <c r="R31" s="97">
        <f t="shared" si="1"/>
        <v>0</v>
      </c>
    </row>
    <row r="32" spans="1:18" x14ac:dyDescent="0.25">
      <c r="A32" s="26">
        <v>18</v>
      </c>
      <c r="B32" s="55" t="s">
        <v>162</v>
      </c>
      <c r="C32" s="56" t="s">
        <v>105</v>
      </c>
      <c r="D32" s="29"/>
      <c r="E32" s="29"/>
      <c r="F32" s="29"/>
      <c r="G32" s="29"/>
      <c r="H32" s="29"/>
      <c r="I32" s="29"/>
      <c r="J32" s="29"/>
      <c r="K32" s="29"/>
      <c r="L32" s="30"/>
      <c r="M32" s="29"/>
      <c r="N32" s="29"/>
      <c r="O32" s="29"/>
      <c r="P32" s="29"/>
      <c r="Q32" s="31">
        <f t="shared" si="0"/>
        <v>0</v>
      </c>
      <c r="R32" s="97">
        <f t="shared" si="1"/>
        <v>0</v>
      </c>
    </row>
    <row r="33" spans="1:18" x14ac:dyDescent="0.25">
      <c r="A33" s="26">
        <v>19</v>
      </c>
      <c r="B33" s="55" t="s">
        <v>163</v>
      </c>
      <c r="C33" s="56" t="s">
        <v>105</v>
      </c>
      <c r="D33" s="29"/>
      <c r="E33" s="29"/>
      <c r="F33" s="29"/>
      <c r="G33" s="29"/>
      <c r="H33" s="29"/>
      <c r="I33" s="29"/>
      <c r="J33" s="29"/>
      <c r="K33" s="29"/>
      <c r="L33" s="30"/>
      <c r="M33" s="29"/>
      <c r="N33" s="29"/>
      <c r="O33" s="29"/>
      <c r="P33" s="29"/>
      <c r="Q33" s="31">
        <f t="shared" si="0"/>
        <v>0</v>
      </c>
      <c r="R33" s="97">
        <f t="shared" si="1"/>
        <v>0</v>
      </c>
    </row>
    <row r="34" spans="1:18" x14ac:dyDescent="0.25">
      <c r="A34" s="8"/>
      <c r="B34" s="19" t="s">
        <v>35</v>
      </c>
      <c r="C34" s="20"/>
      <c r="D34" s="21"/>
      <c r="E34" s="21"/>
      <c r="F34" s="22"/>
      <c r="G34" s="22"/>
      <c r="H34" s="22"/>
      <c r="I34" s="22"/>
      <c r="J34" s="22"/>
      <c r="K34" s="22"/>
      <c r="L34" s="30"/>
      <c r="M34" s="22"/>
      <c r="N34" s="22"/>
      <c r="O34" s="22"/>
      <c r="P34" s="22"/>
      <c r="Q34" s="31">
        <f t="shared" si="0"/>
        <v>0</v>
      </c>
      <c r="R34" s="97">
        <f t="shared" si="1"/>
        <v>0</v>
      </c>
    </row>
    <row r="35" spans="1:18" x14ac:dyDescent="0.25">
      <c r="A35" s="26">
        <v>20</v>
      </c>
      <c r="B35" s="27" t="s">
        <v>36</v>
      </c>
      <c r="C35" s="28" t="s">
        <v>21</v>
      </c>
      <c r="D35" s="29"/>
      <c r="E35" s="29"/>
      <c r="F35" s="29"/>
      <c r="G35" s="29"/>
      <c r="H35" s="29"/>
      <c r="I35" s="29"/>
      <c r="J35" s="29"/>
      <c r="K35" s="29"/>
      <c r="L35" s="30"/>
      <c r="M35" s="29"/>
      <c r="N35" s="29"/>
      <c r="O35" s="29"/>
      <c r="P35" s="29"/>
      <c r="Q35" s="31">
        <f t="shared" si="0"/>
        <v>0</v>
      </c>
      <c r="R35" s="97">
        <f t="shared" si="1"/>
        <v>0</v>
      </c>
    </row>
    <row r="36" spans="1:18" x14ac:dyDescent="0.25">
      <c r="A36" s="26">
        <v>21</v>
      </c>
      <c r="B36" s="32" t="s">
        <v>37</v>
      </c>
      <c r="C36" s="33" t="s">
        <v>21</v>
      </c>
      <c r="D36" s="29"/>
      <c r="E36" s="29"/>
      <c r="F36" s="29"/>
      <c r="G36" s="29"/>
      <c r="H36" s="29"/>
      <c r="I36" s="29"/>
      <c r="J36" s="29"/>
      <c r="K36" s="29"/>
      <c r="L36" s="30"/>
      <c r="M36" s="29"/>
      <c r="N36" s="29"/>
      <c r="O36" s="29"/>
      <c r="P36" s="29"/>
      <c r="Q36" s="31">
        <f t="shared" si="0"/>
        <v>0</v>
      </c>
      <c r="R36" s="97">
        <f t="shared" si="1"/>
        <v>0</v>
      </c>
    </row>
    <row r="37" spans="1:18" x14ac:dyDescent="0.25">
      <c r="A37" s="26">
        <v>22</v>
      </c>
      <c r="B37" s="32" t="s">
        <v>38</v>
      </c>
      <c r="C37" s="33" t="s">
        <v>21</v>
      </c>
      <c r="D37" s="29"/>
      <c r="E37" s="29"/>
      <c r="F37" s="29"/>
      <c r="G37" s="29"/>
      <c r="H37" s="29"/>
      <c r="I37" s="29"/>
      <c r="J37" s="29"/>
      <c r="K37" s="29"/>
      <c r="L37" s="30"/>
      <c r="M37" s="29"/>
      <c r="N37" s="29"/>
      <c r="O37" s="29"/>
      <c r="P37" s="29"/>
      <c r="Q37" s="31">
        <f t="shared" si="0"/>
        <v>0</v>
      </c>
      <c r="R37" s="97">
        <f t="shared" si="1"/>
        <v>0</v>
      </c>
    </row>
    <row r="38" spans="1:18" x14ac:dyDescent="0.25">
      <c r="A38" s="26">
        <v>23</v>
      </c>
      <c r="B38" s="32" t="s">
        <v>39</v>
      </c>
      <c r="C38" s="33" t="s">
        <v>21</v>
      </c>
      <c r="D38" s="29"/>
      <c r="E38" s="29"/>
      <c r="F38" s="29"/>
      <c r="G38" s="29"/>
      <c r="H38" s="29"/>
      <c r="I38" s="29"/>
      <c r="J38" s="29"/>
      <c r="K38" s="29"/>
      <c r="L38" s="30"/>
      <c r="M38" s="29"/>
      <c r="N38" s="29"/>
      <c r="O38" s="29"/>
      <c r="P38" s="29"/>
      <c r="Q38" s="31">
        <f t="shared" si="0"/>
        <v>0</v>
      </c>
      <c r="R38" s="97">
        <f t="shared" si="1"/>
        <v>0</v>
      </c>
    </row>
    <row r="39" spans="1:18" x14ac:dyDescent="0.25">
      <c r="A39" s="26">
        <v>24</v>
      </c>
      <c r="B39" s="27" t="s">
        <v>40</v>
      </c>
      <c r="C39" s="28" t="s">
        <v>21</v>
      </c>
      <c r="D39" s="29"/>
      <c r="E39" s="29"/>
      <c r="F39" s="29"/>
      <c r="G39" s="29"/>
      <c r="H39" s="29"/>
      <c r="I39" s="29"/>
      <c r="J39" s="29"/>
      <c r="K39" s="29"/>
      <c r="L39" s="30"/>
      <c r="M39" s="29"/>
      <c r="N39" s="29"/>
      <c r="O39" s="29"/>
      <c r="P39" s="29"/>
      <c r="Q39" s="31">
        <f t="shared" si="0"/>
        <v>0</v>
      </c>
      <c r="R39" s="97">
        <f t="shared" si="1"/>
        <v>0</v>
      </c>
    </row>
    <row r="40" spans="1:18" x14ac:dyDescent="0.25">
      <c r="A40" s="26">
        <v>25</v>
      </c>
      <c r="B40" s="27" t="s">
        <v>41</v>
      </c>
      <c r="C40" s="28" t="s">
        <v>21</v>
      </c>
      <c r="D40" s="29"/>
      <c r="E40" s="29"/>
      <c r="F40" s="29"/>
      <c r="G40" s="29"/>
      <c r="H40" s="29"/>
      <c r="I40" s="29"/>
      <c r="J40" s="29"/>
      <c r="K40" s="29"/>
      <c r="L40" s="30"/>
      <c r="M40" s="29"/>
      <c r="N40" s="29"/>
      <c r="O40" s="29"/>
      <c r="P40" s="29"/>
      <c r="Q40" s="31">
        <f t="shared" si="0"/>
        <v>0</v>
      </c>
      <c r="R40" s="97">
        <f t="shared" si="1"/>
        <v>0</v>
      </c>
    </row>
    <row r="41" spans="1:18" x14ac:dyDescent="0.25">
      <c r="A41" s="26">
        <v>26</v>
      </c>
      <c r="B41" s="27" t="s">
        <v>42</v>
      </c>
      <c r="C41" s="28" t="s">
        <v>21</v>
      </c>
      <c r="D41" s="29"/>
      <c r="E41" s="29"/>
      <c r="F41" s="29"/>
      <c r="G41" s="29"/>
      <c r="H41" s="29"/>
      <c r="I41" s="29"/>
      <c r="J41" s="29"/>
      <c r="K41" s="29"/>
      <c r="L41" s="30"/>
      <c r="M41" s="29"/>
      <c r="N41" s="29"/>
      <c r="O41" s="29"/>
      <c r="P41" s="29"/>
      <c r="Q41" s="31">
        <f t="shared" si="0"/>
        <v>0</v>
      </c>
      <c r="R41" s="97">
        <f t="shared" si="1"/>
        <v>0</v>
      </c>
    </row>
    <row r="42" spans="1:18" x14ac:dyDescent="0.25">
      <c r="A42" s="26">
        <v>27</v>
      </c>
      <c r="B42" s="27" t="s">
        <v>43</v>
      </c>
      <c r="C42" s="28" t="s">
        <v>21</v>
      </c>
      <c r="D42" s="29"/>
      <c r="E42" s="29"/>
      <c r="F42" s="29"/>
      <c r="G42" s="29"/>
      <c r="H42" s="29"/>
      <c r="I42" s="29"/>
      <c r="J42" s="29"/>
      <c r="K42" s="29"/>
      <c r="L42" s="30"/>
      <c r="M42" s="29"/>
      <c r="N42" s="29"/>
      <c r="O42" s="29"/>
      <c r="P42" s="29"/>
      <c r="Q42" s="31">
        <f t="shared" si="0"/>
        <v>0</v>
      </c>
      <c r="R42" s="97">
        <f t="shared" si="1"/>
        <v>0</v>
      </c>
    </row>
    <row r="43" spans="1:18" x14ac:dyDescent="0.25">
      <c r="A43" s="26">
        <v>28</v>
      </c>
      <c r="B43" s="27" t="s">
        <v>44</v>
      </c>
      <c r="C43" s="28" t="s">
        <v>21</v>
      </c>
      <c r="D43" s="29"/>
      <c r="E43" s="29"/>
      <c r="F43" s="29"/>
      <c r="G43" s="29"/>
      <c r="H43" s="29"/>
      <c r="I43" s="29"/>
      <c r="J43" s="29"/>
      <c r="K43" s="29"/>
      <c r="L43" s="30"/>
      <c r="M43" s="29"/>
      <c r="N43" s="29"/>
      <c r="O43" s="29"/>
      <c r="P43" s="29"/>
      <c r="Q43" s="31">
        <f t="shared" si="0"/>
        <v>0</v>
      </c>
      <c r="R43" s="97">
        <f t="shared" si="1"/>
        <v>0</v>
      </c>
    </row>
    <row r="44" spans="1:18" x14ac:dyDescent="0.25">
      <c r="A44" s="26">
        <v>29</v>
      </c>
      <c r="B44" s="27" t="s">
        <v>45</v>
      </c>
      <c r="C44" s="28" t="s">
        <v>21</v>
      </c>
      <c r="D44" s="29"/>
      <c r="E44" s="29"/>
      <c r="F44" s="29"/>
      <c r="G44" s="29"/>
      <c r="H44" s="29"/>
      <c r="I44" s="29"/>
      <c r="J44" s="29"/>
      <c r="K44" s="29"/>
      <c r="L44" s="30"/>
      <c r="M44" s="29"/>
      <c r="N44" s="29"/>
      <c r="O44" s="29"/>
      <c r="P44" s="29"/>
      <c r="Q44" s="31">
        <f t="shared" si="0"/>
        <v>0</v>
      </c>
      <c r="R44" s="97">
        <f t="shared" si="1"/>
        <v>0</v>
      </c>
    </row>
    <row r="45" spans="1:18" x14ac:dyDescent="0.25">
      <c r="A45" s="26">
        <v>30</v>
      </c>
      <c r="B45" s="27" t="s">
        <v>46</v>
      </c>
      <c r="C45" s="28" t="s">
        <v>21</v>
      </c>
      <c r="D45" s="29"/>
      <c r="E45" s="29"/>
      <c r="F45" s="29"/>
      <c r="G45" s="29"/>
      <c r="H45" s="29"/>
      <c r="I45" s="29"/>
      <c r="J45" s="29"/>
      <c r="K45" s="29"/>
      <c r="L45" s="30"/>
      <c r="M45" s="29"/>
      <c r="N45" s="29"/>
      <c r="O45" s="29"/>
      <c r="P45" s="29"/>
      <c r="Q45" s="31">
        <f t="shared" ref="Q45:Q76" si="2">(D45+F45+H45+J45+L45+M45+O45)*$Q$10</f>
        <v>0</v>
      </c>
      <c r="R45" s="97">
        <f t="shared" ref="R45:R76" si="3">(E45+G45+I45+K45+L45+N45+P45)*$R$10</f>
        <v>0</v>
      </c>
    </row>
    <row r="46" spans="1:18" x14ac:dyDescent="0.25">
      <c r="A46" s="26">
        <v>31</v>
      </c>
      <c r="B46" s="32" t="s">
        <v>47</v>
      </c>
      <c r="C46" s="33" t="s">
        <v>21</v>
      </c>
      <c r="D46" s="29"/>
      <c r="E46" s="29"/>
      <c r="F46" s="29"/>
      <c r="G46" s="29"/>
      <c r="H46" s="29"/>
      <c r="I46" s="29"/>
      <c r="J46" s="29">
        <f>0.357*0.15</f>
        <v>5.3549999999999993E-2</v>
      </c>
      <c r="K46" s="35">
        <f>J46*1.2</f>
        <v>6.4259999999999984E-2</v>
      </c>
      <c r="L46" s="30"/>
      <c r="M46" s="29"/>
      <c r="N46" s="29"/>
      <c r="O46" s="29"/>
      <c r="P46" s="29"/>
      <c r="Q46" s="31">
        <f t="shared" si="2"/>
        <v>5.3549999999999993E-2</v>
      </c>
      <c r="R46" s="97">
        <f t="shared" si="3"/>
        <v>6.4259999999999984E-2</v>
      </c>
    </row>
    <row r="47" spans="1:18" x14ac:dyDescent="0.25">
      <c r="A47" s="26">
        <v>32</v>
      </c>
      <c r="B47" s="27" t="s">
        <v>48</v>
      </c>
      <c r="C47" s="28" t="s">
        <v>21</v>
      </c>
      <c r="D47" s="29"/>
      <c r="E47" s="29"/>
      <c r="F47" s="29"/>
      <c r="G47" s="29"/>
      <c r="H47" s="29"/>
      <c r="I47" s="29"/>
      <c r="J47" s="29"/>
      <c r="K47" s="29"/>
      <c r="L47" s="30"/>
      <c r="M47" s="29"/>
      <c r="N47" s="29"/>
      <c r="O47" s="29"/>
      <c r="P47" s="29"/>
      <c r="Q47" s="31">
        <f t="shared" si="2"/>
        <v>0</v>
      </c>
      <c r="R47" s="97">
        <f t="shared" si="3"/>
        <v>0</v>
      </c>
    </row>
    <row r="48" spans="1:18" x14ac:dyDescent="0.25">
      <c r="A48" s="26">
        <v>33</v>
      </c>
      <c r="B48" s="27" t="s">
        <v>49</v>
      </c>
      <c r="C48" s="28" t="s">
        <v>21</v>
      </c>
      <c r="D48" s="29"/>
      <c r="E48" s="29"/>
      <c r="F48" s="34"/>
      <c r="G48" s="34"/>
      <c r="H48" s="34"/>
      <c r="I48" s="34"/>
      <c r="J48" s="29"/>
      <c r="K48" s="29"/>
      <c r="L48" s="35">
        <v>1.4999999999999999E-2</v>
      </c>
      <c r="M48" s="29"/>
      <c r="N48" s="29"/>
      <c r="O48" s="29"/>
      <c r="P48" s="29"/>
      <c r="Q48" s="31">
        <f t="shared" si="2"/>
        <v>1.4999999999999999E-2</v>
      </c>
      <c r="R48" s="97">
        <f t="shared" si="3"/>
        <v>1.4999999999999999E-2</v>
      </c>
    </row>
    <row r="49" spans="1:18" x14ac:dyDescent="0.25">
      <c r="A49" s="26">
        <v>34</v>
      </c>
      <c r="B49" s="27" t="s">
        <v>50</v>
      </c>
      <c r="C49" s="28" t="s">
        <v>21</v>
      </c>
      <c r="D49" s="29"/>
      <c r="E49" s="29"/>
      <c r="F49" s="29"/>
      <c r="G49" s="29">
        <v>1.5E-3</v>
      </c>
      <c r="H49" s="29">
        <v>1E-3</v>
      </c>
      <c r="I49" s="29">
        <f>H49*1.25</f>
        <v>1.25E-3</v>
      </c>
      <c r="J49" s="34">
        <v>2.5000000000000001E-3</v>
      </c>
      <c r="K49" s="34">
        <f>J49*1.2</f>
        <v>3.0000000000000001E-3</v>
      </c>
      <c r="L49" s="30"/>
      <c r="M49" s="29"/>
      <c r="N49" s="29"/>
      <c r="O49" s="29"/>
      <c r="P49" s="29"/>
      <c r="Q49" s="31">
        <f t="shared" si="2"/>
        <v>3.5000000000000001E-3</v>
      </c>
      <c r="R49" s="97">
        <f t="shared" si="3"/>
        <v>5.7499999999999999E-3</v>
      </c>
    </row>
    <row r="50" spans="1:18" x14ac:dyDescent="0.25">
      <c r="A50" s="26">
        <v>35</v>
      </c>
      <c r="B50" s="36" t="s">
        <v>51</v>
      </c>
      <c r="C50" s="37" t="s">
        <v>21</v>
      </c>
      <c r="D50" s="29"/>
      <c r="E50" s="29"/>
      <c r="F50" s="29"/>
      <c r="G50" s="29"/>
      <c r="H50" s="29"/>
      <c r="I50" s="29"/>
      <c r="J50" s="29"/>
      <c r="K50" s="29"/>
      <c r="L50" s="30"/>
      <c r="M50" s="29"/>
      <c r="N50" s="29"/>
      <c r="O50" s="29"/>
      <c r="P50" s="29"/>
      <c r="Q50" s="31">
        <f t="shared" si="2"/>
        <v>0</v>
      </c>
      <c r="R50" s="97">
        <f t="shared" si="3"/>
        <v>0</v>
      </c>
    </row>
    <row r="51" spans="1:18" x14ac:dyDescent="0.25">
      <c r="A51" s="8"/>
      <c r="B51" s="19" t="s">
        <v>52</v>
      </c>
      <c r="C51" s="20"/>
      <c r="D51" s="21"/>
      <c r="E51" s="21"/>
      <c r="F51" s="22"/>
      <c r="G51" s="22"/>
      <c r="H51" s="22"/>
      <c r="I51" s="22"/>
      <c r="J51" s="22"/>
      <c r="K51" s="22"/>
      <c r="L51" s="30"/>
      <c r="M51" s="22"/>
      <c r="N51" s="22"/>
      <c r="O51" s="22"/>
      <c r="P51" s="22"/>
      <c r="Q51" s="31">
        <f t="shared" si="2"/>
        <v>0</v>
      </c>
      <c r="R51" s="97">
        <f t="shared" si="3"/>
        <v>0</v>
      </c>
    </row>
    <row r="52" spans="1:18" x14ac:dyDescent="0.25">
      <c r="A52" s="26">
        <v>36</v>
      </c>
      <c r="B52" s="27" t="s">
        <v>53</v>
      </c>
      <c r="C52" s="28" t="s">
        <v>21</v>
      </c>
      <c r="D52" s="29"/>
      <c r="E52" s="29"/>
      <c r="F52" s="29"/>
      <c r="G52" s="29">
        <v>5.0000000000000001E-3</v>
      </c>
      <c r="H52" s="29">
        <v>3.0000000000000001E-3</v>
      </c>
      <c r="I52" s="35">
        <f>H52*1.25</f>
        <v>3.7499999999999999E-3</v>
      </c>
      <c r="J52" s="29"/>
      <c r="K52" s="29"/>
      <c r="L52" s="30"/>
      <c r="M52" s="29"/>
      <c r="N52" s="29"/>
      <c r="O52" s="29"/>
      <c r="P52" s="29"/>
      <c r="Q52" s="31">
        <f t="shared" si="2"/>
        <v>3.0000000000000001E-3</v>
      </c>
      <c r="R52" s="97">
        <f t="shared" si="3"/>
        <v>8.7500000000000008E-3</v>
      </c>
    </row>
    <row r="53" spans="1:18" x14ac:dyDescent="0.25">
      <c r="A53" s="26">
        <v>37</v>
      </c>
      <c r="B53" s="27" t="s">
        <v>54</v>
      </c>
      <c r="C53" s="28" t="s">
        <v>21</v>
      </c>
      <c r="D53" s="29"/>
      <c r="E53" s="29"/>
      <c r="F53" s="29"/>
      <c r="G53" s="29"/>
      <c r="H53" s="29"/>
      <c r="I53" s="29"/>
      <c r="J53" s="35">
        <v>3.0000000000000001E-3</v>
      </c>
      <c r="K53" s="35">
        <v>5.0000000000000001E-3</v>
      </c>
      <c r="L53" s="30"/>
      <c r="M53" s="29"/>
      <c r="N53" s="29"/>
      <c r="O53" s="29"/>
      <c r="P53" s="29"/>
      <c r="Q53" s="31">
        <f t="shared" si="2"/>
        <v>3.0000000000000001E-3</v>
      </c>
      <c r="R53" s="97">
        <f t="shared" si="3"/>
        <v>5.0000000000000001E-3</v>
      </c>
    </row>
    <row r="54" spans="1:18" x14ac:dyDescent="0.25">
      <c r="A54" s="26">
        <v>38</v>
      </c>
      <c r="B54" s="27" t="s">
        <v>55</v>
      </c>
      <c r="C54" s="28" t="s">
        <v>21</v>
      </c>
      <c r="D54" s="29"/>
      <c r="E54" s="29"/>
      <c r="F54" s="29"/>
      <c r="G54" s="29"/>
      <c r="H54" s="29"/>
      <c r="I54" s="29"/>
      <c r="J54" s="29"/>
      <c r="K54" s="29"/>
      <c r="L54" s="30"/>
      <c r="M54" s="29"/>
      <c r="N54" s="29"/>
      <c r="O54" s="29"/>
      <c r="P54" s="29"/>
      <c r="Q54" s="31">
        <f t="shared" si="2"/>
        <v>0</v>
      </c>
      <c r="R54" s="97">
        <f t="shared" si="3"/>
        <v>0</v>
      </c>
    </row>
    <row r="55" spans="1:18" x14ac:dyDescent="0.25">
      <c r="A55" s="8"/>
      <c r="B55" s="19" t="s">
        <v>56</v>
      </c>
      <c r="C55" s="9"/>
      <c r="D55" s="29"/>
      <c r="E55" s="29"/>
      <c r="F55" s="29"/>
      <c r="G55" s="29"/>
      <c r="H55" s="29"/>
      <c r="I55" s="29"/>
      <c r="J55" s="29"/>
      <c r="K55" s="29"/>
      <c r="L55" s="30"/>
      <c r="M55" s="29"/>
      <c r="N55" s="29"/>
      <c r="O55" s="29"/>
      <c r="P55" s="29"/>
      <c r="Q55" s="31">
        <f t="shared" si="2"/>
        <v>0</v>
      </c>
      <c r="R55" s="97">
        <f t="shared" si="3"/>
        <v>0</v>
      </c>
    </row>
    <row r="56" spans="1:18" x14ac:dyDescent="0.25">
      <c r="A56" s="26">
        <v>39</v>
      </c>
      <c r="B56" s="27" t="s">
        <v>57</v>
      </c>
      <c r="C56" s="28" t="s">
        <v>58</v>
      </c>
      <c r="D56" s="29"/>
      <c r="E56" s="29"/>
      <c r="F56" s="29"/>
      <c r="G56" s="29"/>
      <c r="H56" s="29"/>
      <c r="I56" s="29"/>
      <c r="J56" s="29"/>
      <c r="K56" s="29"/>
      <c r="L56" s="30"/>
      <c r="M56" s="29"/>
      <c r="N56" s="29"/>
      <c r="O56" s="29"/>
      <c r="P56" s="29"/>
      <c r="Q56" s="31">
        <f t="shared" si="2"/>
        <v>0</v>
      </c>
      <c r="R56" s="97">
        <f t="shared" si="3"/>
        <v>0</v>
      </c>
    </row>
    <row r="57" spans="1:18" x14ac:dyDescent="0.25">
      <c r="A57" s="26">
        <v>40</v>
      </c>
      <c r="B57" s="27" t="s">
        <v>59</v>
      </c>
      <c r="C57" s="28" t="s">
        <v>21</v>
      </c>
      <c r="D57" s="29"/>
      <c r="E57" s="29"/>
      <c r="F57" s="29"/>
      <c r="G57" s="29"/>
      <c r="H57" s="29"/>
      <c r="I57" s="29"/>
      <c r="J57" s="29"/>
      <c r="K57" s="29"/>
      <c r="L57" s="30"/>
      <c r="M57" s="29"/>
      <c r="N57" s="29"/>
      <c r="O57" s="29"/>
      <c r="P57" s="29"/>
      <c r="Q57" s="31">
        <f t="shared" si="2"/>
        <v>0</v>
      </c>
      <c r="R57" s="97">
        <f t="shared" si="3"/>
        <v>0</v>
      </c>
    </row>
    <row r="58" spans="1:18" x14ac:dyDescent="0.25">
      <c r="A58" s="26">
        <v>41</v>
      </c>
      <c r="B58" s="27" t="s">
        <v>60</v>
      </c>
      <c r="C58" s="28" t="s">
        <v>21</v>
      </c>
      <c r="D58" s="29"/>
      <c r="E58" s="29"/>
      <c r="F58" s="29"/>
      <c r="G58" s="29"/>
      <c r="H58" s="29"/>
      <c r="I58" s="29"/>
      <c r="J58" s="29"/>
      <c r="K58" s="29"/>
      <c r="L58" s="30"/>
      <c r="M58" s="29"/>
      <c r="N58" s="29"/>
      <c r="O58" s="29"/>
      <c r="P58" s="29"/>
      <c r="Q58" s="31">
        <f t="shared" si="2"/>
        <v>0</v>
      </c>
      <c r="R58" s="97">
        <f t="shared" si="3"/>
        <v>0</v>
      </c>
    </row>
    <row r="59" spans="1:18" x14ac:dyDescent="0.25">
      <c r="A59" s="26">
        <v>42</v>
      </c>
      <c r="B59" s="27" t="s">
        <v>61</v>
      </c>
      <c r="C59" s="28" t="s">
        <v>21</v>
      </c>
      <c r="D59" s="29"/>
      <c r="E59" s="29"/>
      <c r="F59" s="29"/>
      <c r="G59" s="29"/>
      <c r="H59" s="29"/>
      <c r="I59" s="29"/>
      <c r="J59" s="29"/>
      <c r="K59" s="29"/>
      <c r="L59" s="30"/>
      <c r="M59" s="29"/>
      <c r="N59" s="29"/>
      <c r="O59" s="29"/>
      <c r="P59" s="29"/>
      <c r="Q59" s="31">
        <f t="shared" si="2"/>
        <v>0</v>
      </c>
      <c r="R59" s="97">
        <f t="shared" si="3"/>
        <v>0</v>
      </c>
    </row>
    <row r="60" spans="1:18" x14ac:dyDescent="0.25">
      <c r="A60" s="26">
        <v>43</v>
      </c>
      <c r="B60" s="27" t="s">
        <v>62</v>
      </c>
      <c r="C60" s="28" t="s">
        <v>21</v>
      </c>
      <c r="D60" s="29"/>
      <c r="E60" s="29"/>
      <c r="F60" s="29"/>
      <c r="G60" s="29"/>
      <c r="H60" s="29"/>
      <c r="I60" s="29"/>
      <c r="J60" s="29"/>
      <c r="K60" s="29"/>
      <c r="L60" s="30"/>
      <c r="M60" s="29"/>
      <c r="N60" s="29"/>
      <c r="O60" s="29"/>
      <c r="P60" s="29"/>
      <c r="Q60" s="31">
        <f t="shared" si="2"/>
        <v>0</v>
      </c>
      <c r="R60" s="97">
        <f t="shared" si="3"/>
        <v>0</v>
      </c>
    </row>
    <row r="61" spans="1:18" x14ac:dyDescent="0.25">
      <c r="A61" s="26">
        <v>44</v>
      </c>
      <c r="B61" s="27" t="s">
        <v>63</v>
      </c>
      <c r="C61" s="28" t="s">
        <v>21</v>
      </c>
      <c r="D61" s="29"/>
      <c r="E61" s="29"/>
      <c r="F61" s="29"/>
      <c r="G61" s="29"/>
      <c r="H61" s="29"/>
      <c r="I61" s="29"/>
      <c r="J61" s="29"/>
      <c r="K61" s="29"/>
      <c r="L61" s="30"/>
      <c r="M61" s="29"/>
      <c r="N61" s="29"/>
      <c r="O61" s="29"/>
      <c r="P61" s="29"/>
      <c r="Q61" s="31">
        <f t="shared" si="2"/>
        <v>0</v>
      </c>
      <c r="R61" s="97">
        <f t="shared" si="3"/>
        <v>0</v>
      </c>
    </row>
    <row r="62" spans="1:18" x14ac:dyDescent="0.25">
      <c r="A62" s="8"/>
      <c r="B62" s="19" t="s">
        <v>64</v>
      </c>
      <c r="C62" s="9"/>
      <c r="D62" s="29"/>
      <c r="E62" s="29"/>
      <c r="F62" s="29"/>
      <c r="G62" s="29"/>
      <c r="H62" s="29"/>
      <c r="I62" s="29"/>
      <c r="J62" s="29"/>
      <c r="K62" s="29"/>
      <c r="L62" s="30"/>
      <c r="M62" s="29"/>
      <c r="N62" s="29"/>
      <c r="O62" s="29"/>
      <c r="P62" s="29"/>
      <c r="Q62" s="31">
        <f t="shared" si="2"/>
        <v>0</v>
      </c>
      <c r="R62" s="97">
        <f t="shared" si="3"/>
        <v>0</v>
      </c>
    </row>
    <row r="63" spans="1:18" x14ac:dyDescent="0.25">
      <c r="A63" s="26">
        <v>45</v>
      </c>
      <c r="B63" s="32" t="s">
        <v>65</v>
      </c>
      <c r="C63" s="33" t="s">
        <v>21</v>
      </c>
      <c r="D63" s="29"/>
      <c r="E63" s="29"/>
      <c r="F63" s="29"/>
      <c r="G63" s="29"/>
      <c r="H63" s="29"/>
      <c r="I63" s="29"/>
      <c r="J63" s="29"/>
      <c r="K63" s="29"/>
      <c r="L63" s="30"/>
      <c r="M63" s="29"/>
      <c r="N63" s="29"/>
      <c r="O63" s="29"/>
      <c r="P63" s="29"/>
      <c r="Q63" s="31">
        <f t="shared" si="2"/>
        <v>0</v>
      </c>
      <c r="R63" s="97">
        <f t="shared" si="3"/>
        <v>0</v>
      </c>
    </row>
    <row r="64" spans="1:18" x14ac:dyDescent="0.25">
      <c r="A64" s="26">
        <v>46</v>
      </c>
      <c r="B64" s="32" t="s">
        <v>66</v>
      </c>
      <c r="C64" s="33" t="s">
        <v>21</v>
      </c>
      <c r="D64" s="29"/>
      <c r="E64" s="29"/>
      <c r="F64" s="29"/>
      <c r="G64" s="29"/>
      <c r="H64" s="29"/>
      <c r="I64" s="29"/>
      <c r="J64" s="29"/>
      <c r="K64" s="29"/>
      <c r="L64" s="30"/>
      <c r="M64" s="29"/>
      <c r="N64" s="29"/>
      <c r="O64" s="29"/>
      <c r="P64" s="29"/>
      <c r="Q64" s="31">
        <f t="shared" si="2"/>
        <v>0</v>
      </c>
      <c r="R64" s="97">
        <f t="shared" si="3"/>
        <v>0</v>
      </c>
    </row>
    <row r="65" spans="1:18" x14ac:dyDescent="0.25">
      <c r="A65" s="26">
        <v>47</v>
      </c>
      <c r="B65" s="32" t="s">
        <v>67</v>
      </c>
      <c r="C65" s="33" t="s">
        <v>21</v>
      </c>
      <c r="D65" s="29"/>
      <c r="E65" s="29"/>
      <c r="F65" s="29"/>
      <c r="G65" s="29"/>
      <c r="H65" s="29"/>
      <c r="I65" s="29"/>
      <c r="J65" s="29"/>
      <c r="K65" s="29"/>
      <c r="L65" s="30"/>
      <c r="M65" s="29"/>
      <c r="N65" s="29"/>
      <c r="O65" s="29"/>
      <c r="P65" s="29"/>
      <c r="Q65" s="31">
        <f t="shared" si="2"/>
        <v>0</v>
      </c>
      <c r="R65" s="97">
        <f t="shared" si="3"/>
        <v>0</v>
      </c>
    </row>
    <row r="66" spans="1:18" x14ac:dyDescent="0.25">
      <c r="A66" s="26">
        <v>48</v>
      </c>
      <c r="B66" s="27" t="s">
        <v>68</v>
      </c>
      <c r="C66" s="28" t="s">
        <v>21</v>
      </c>
      <c r="D66" s="29"/>
      <c r="E66" s="29"/>
      <c r="F66" s="29"/>
      <c r="G66" s="29"/>
      <c r="H66" s="29"/>
      <c r="I66" s="29"/>
      <c r="J66" s="29"/>
      <c r="K66" s="29"/>
      <c r="L66" s="30"/>
      <c r="M66" s="29"/>
      <c r="N66" s="29"/>
      <c r="O66" s="29"/>
      <c r="P66" s="29"/>
      <c r="Q66" s="31">
        <f t="shared" si="2"/>
        <v>0</v>
      </c>
      <c r="R66" s="97">
        <f t="shared" si="3"/>
        <v>0</v>
      </c>
    </row>
    <row r="67" spans="1:18" x14ac:dyDescent="0.25">
      <c r="A67" s="26">
        <v>49</v>
      </c>
      <c r="B67" s="27" t="s">
        <v>69</v>
      </c>
      <c r="C67" s="28" t="s">
        <v>21</v>
      </c>
      <c r="D67" s="29"/>
      <c r="E67" s="29"/>
      <c r="F67" s="29"/>
      <c r="G67" s="29"/>
      <c r="H67" s="29"/>
      <c r="I67" s="29"/>
      <c r="J67" s="29"/>
      <c r="K67" s="29"/>
      <c r="L67" s="30"/>
      <c r="M67" s="29"/>
      <c r="N67" s="29"/>
      <c r="O67" s="29"/>
      <c r="P67" s="29"/>
      <c r="Q67" s="31">
        <f t="shared" si="2"/>
        <v>0</v>
      </c>
      <c r="R67" s="97">
        <f t="shared" si="3"/>
        <v>0</v>
      </c>
    </row>
    <row r="68" spans="1:18" x14ac:dyDescent="0.25">
      <c r="A68" s="26">
        <v>50</v>
      </c>
      <c r="B68" s="27" t="s">
        <v>70</v>
      </c>
      <c r="C68" s="28" t="s">
        <v>21</v>
      </c>
      <c r="D68" s="29"/>
      <c r="E68" s="29"/>
      <c r="F68" s="29"/>
      <c r="G68" s="29"/>
      <c r="H68" s="29"/>
      <c r="I68" s="29"/>
      <c r="J68" s="29"/>
      <c r="K68" s="29"/>
      <c r="L68" s="30"/>
      <c r="M68" s="29"/>
      <c r="N68" s="29"/>
      <c r="O68" s="29"/>
      <c r="P68" s="29"/>
      <c r="Q68" s="31">
        <f t="shared" si="2"/>
        <v>0</v>
      </c>
      <c r="R68" s="97">
        <f t="shared" si="3"/>
        <v>0</v>
      </c>
    </row>
    <row r="69" spans="1:18" x14ac:dyDescent="0.25">
      <c r="A69" s="26"/>
      <c r="B69" s="38" t="s">
        <v>71</v>
      </c>
      <c r="C69" s="9"/>
      <c r="D69" s="29"/>
      <c r="E69" s="29"/>
      <c r="F69" s="29"/>
      <c r="G69" s="29"/>
      <c r="H69" s="29"/>
      <c r="I69" s="29"/>
      <c r="J69" s="29"/>
      <c r="K69" s="29"/>
      <c r="L69" s="30"/>
      <c r="M69" s="29"/>
      <c r="N69" s="29"/>
      <c r="O69" s="29"/>
      <c r="P69" s="29"/>
      <c r="Q69" s="31">
        <f t="shared" si="2"/>
        <v>0</v>
      </c>
      <c r="R69" s="97">
        <f t="shared" si="3"/>
        <v>0</v>
      </c>
    </row>
    <row r="70" spans="1:18" x14ac:dyDescent="0.25">
      <c r="A70" s="26">
        <v>51</v>
      </c>
      <c r="B70" s="27" t="s">
        <v>72</v>
      </c>
      <c r="C70" s="28" t="s">
        <v>21</v>
      </c>
      <c r="D70" s="29"/>
      <c r="E70" s="29"/>
      <c r="F70" s="29"/>
      <c r="G70" s="29"/>
      <c r="H70" s="29"/>
      <c r="I70" s="29"/>
      <c r="J70" s="29"/>
      <c r="K70" s="29"/>
      <c r="L70" s="35">
        <v>1E-3</v>
      </c>
      <c r="M70" s="29"/>
      <c r="N70" s="29"/>
      <c r="O70" s="29"/>
      <c r="P70" s="29"/>
      <c r="Q70" s="31">
        <f t="shared" si="2"/>
        <v>1E-3</v>
      </c>
      <c r="R70" s="97">
        <f t="shared" si="3"/>
        <v>1E-3</v>
      </c>
    </row>
    <row r="71" spans="1:18" x14ac:dyDescent="0.25">
      <c r="A71" s="26">
        <v>52</v>
      </c>
      <c r="B71" s="27" t="s">
        <v>73</v>
      </c>
      <c r="C71" s="28" t="s">
        <v>21</v>
      </c>
      <c r="D71" s="29"/>
      <c r="E71" s="29"/>
      <c r="F71" s="29"/>
      <c r="G71" s="29"/>
      <c r="H71" s="29"/>
      <c r="I71" s="29"/>
      <c r="J71" s="29"/>
      <c r="K71" s="29"/>
      <c r="L71" s="30"/>
      <c r="M71" s="29"/>
      <c r="N71" s="29"/>
      <c r="O71" s="29"/>
      <c r="P71" s="29"/>
      <c r="Q71" s="31">
        <f t="shared" si="2"/>
        <v>0</v>
      </c>
      <c r="R71" s="97">
        <f t="shared" si="3"/>
        <v>0</v>
      </c>
    </row>
    <row r="72" spans="1:18" x14ac:dyDescent="0.25">
      <c r="A72" s="26">
        <v>53</v>
      </c>
      <c r="B72" s="27" t="s">
        <v>74</v>
      </c>
      <c r="C72" s="28" t="s">
        <v>21</v>
      </c>
      <c r="D72" s="29"/>
      <c r="E72" s="29"/>
      <c r="F72" s="29"/>
      <c r="G72" s="29"/>
      <c r="H72" s="29"/>
      <c r="I72" s="29"/>
      <c r="J72" s="29"/>
      <c r="K72" s="29"/>
      <c r="L72" s="30"/>
      <c r="M72" s="29"/>
      <c r="N72" s="29"/>
      <c r="O72" s="29"/>
      <c r="P72" s="29"/>
      <c r="Q72" s="31">
        <f t="shared" si="2"/>
        <v>0</v>
      </c>
      <c r="R72" s="97">
        <f t="shared" si="3"/>
        <v>0</v>
      </c>
    </row>
    <row r="73" spans="1:18" x14ac:dyDescent="0.25">
      <c r="A73" s="26">
        <v>54</v>
      </c>
      <c r="B73" s="27" t="s">
        <v>75</v>
      </c>
      <c r="C73" s="28" t="s">
        <v>21</v>
      </c>
      <c r="D73" s="29"/>
      <c r="E73" s="29"/>
      <c r="F73" s="29"/>
      <c r="G73" s="29"/>
      <c r="H73" s="29"/>
      <c r="I73" s="29"/>
      <c r="J73" s="29"/>
      <c r="K73" s="29"/>
      <c r="L73" s="30"/>
      <c r="M73" s="29"/>
      <c r="N73" s="29"/>
      <c r="O73" s="29"/>
      <c r="P73" s="29"/>
      <c r="Q73" s="31">
        <f t="shared" si="2"/>
        <v>0</v>
      </c>
      <c r="R73" s="97">
        <f t="shared" si="3"/>
        <v>0</v>
      </c>
    </row>
    <row r="74" spans="1:18" x14ac:dyDescent="0.25">
      <c r="A74" s="26">
        <v>55</v>
      </c>
      <c r="B74" s="27" t="s">
        <v>76</v>
      </c>
      <c r="C74" s="28" t="s">
        <v>21</v>
      </c>
      <c r="D74" s="29"/>
      <c r="E74" s="29"/>
      <c r="F74" s="29"/>
      <c r="G74" s="29"/>
      <c r="H74" s="29"/>
      <c r="I74" s="29"/>
      <c r="J74" s="29"/>
      <c r="K74" s="29"/>
      <c r="L74" s="30"/>
      <c r="M74" s="29"/>
      <c r="N74" s="29"/>
      <c r="O74" s="29"/>
      <c r="P74" s="29"/>
      <c r="Q74" s="31">
        <f t="shared" si="2"/>
        <v>0</v>
      </c>
      <c r="R74" s="97">
        <f t="shared" si="3"/>
        <v>0</v>
      </c>
    </row>
    <row r="75" spans="1:18" x14ac:dyDescent="0.25">
      <c r="A75" s="26"/>
      <c r="B75" s="39" t="s">
        <v>77</v>
      </c>
      <c r="C75" s="9"/>
      <c r="D75" s="29"/>
      <c r="E75" s="29"/>
      <c r="F75" s="29"/>
      <c r="G75" s="29"/>
      <c r="H75" s="29"/>
      <c r="I75" s="29"/>
      <c r="J75" s="29"/>
      <c r="K75" s="29"/>
      <c r="L75" s="30"/>
      <c r="M75" s="29"/>
      <c r="N75" s="29"/>
      <c r="O75" s="29"/>
      <c r="P75" s="29"/>
      <c r="Q75" s="31">
        <f t="shared" si="2"/>
        <v>0</v>
      </c>
      <c r="R75" s="97">
        <f t="shared" si="3"/>
        <v>0</v>
      </c>
    </row>
    <row r="76" spans="1:18" x14ac:dyDescent="0.25">
      <c r="A76" s="26">
        <v>56</v>
      </c>
      <c r="B76" s="27" t="s">
        <v>9</v>
      </c>
      <c r="C76" s="28" t="s">
        <v>21</v>
      </c>
      <c r="D76" s="29"/>
      <c r="E76" s="29"/>
      <c r="F76" s="29"/>
      <c r="G76" s="29"/>
      <c r="H76" s="29"/>
      <c r="I76" s="29"/>
      <c r="J76" s="29"/>
      <c r="K76" s="29"/>
      <c r="L76" s="30"/>
      <c r="M76" s="29"/>
      <c r="N76" s="29"/>
      <c r="O76" s="29"/>
      <c r="P76" s="29"/>
      <c r="Q76" s="31">
        <f t="shared" si="2"/>
        <v>0</v>
      </c>
      <c r="R76" s="97">
        <f t="shared" si="3"/>
        <v>0</v>
      </c>
    </row>
    <row r="77" spans="1:18" x14ac:dyDescent="0.25">
      <c r="A77" s="26">
        <v>57</v>
      </c>
      <c r="B77" s="32" t="s">
        <v>78</v>
      </c>
      <c r="C77" s="33" t="s">
        <v>21</v>
      </c>
      <c r="D77" s="29"/>
      <c r="E77" s="29"/>
      <c r="F77" s="29"/>
      <c r="G77" s="29"/>
      <c r="H77" s="29"/>
      <c r="I77" s="29"/>
      <c r="J77" s="29"/>
      <c r="K77" s="29"/>
      <c r="L77" s="30"/>
      <c r="M77" s="29"/>
      <c r="N77" s="29"/>
      <c r="O77" s="29"/>
      <c r="P77" s="29"/>
      <c r="Q77" s="31">
        <f t="shared" ref="Q77:Q108" si="4">(D77+F77+H77+J77+L77+M77+O77)*$Q$10</f>
        <v>0</v>
      </c>
      <c r="R77" s="97">
        <f t="shared" ref="R77:R108" si="5">(E77+G77+I77+K77+L77+N77+P77)*$R$10</f>
        <v>0</v>
      </c>
    </row>
    <row r="78" spans="1:18" x14ac:dyDescent="0.25">
      <c r="A78" s="26">
        <v>58</v>
      </c>
      <c r="B78" s="32" t="s">
        <v>154</v>
      </c>
      <c r="C78" s="33" t="s">
        <v>21</v>
      </c>
      <c r="D78" s="29"/>
      <c r="E78" s="29"/>
      <c r="F78" s="29"/>
      <c r="G78" s="29"/>
      <c r="H78" s="29"/>
      <c r="I78" s="29"/>
      <c r="J78" s="29"/>
      <c r="K78" s="29"/>
      <c r="L78" s="30"/>
      <c r="M78" s="29"/>
      <c r="N78" s="29"/>
      <c r="O78" s="29"/>
      <c r="P78" s="29"/>
      <c r="Q78" s="31">
        <f t="shared" si="4"/>
        <v>0</v>
      </c>
      <c r="R78" s="97">
        <f t="shared" si="5"/>
        <v>0</v>
      </c>
    </row>
    <row r="79" spans="1:18" x14ac:dyDescent="0.25">
      <c r="A79" s="26">
        <v>59</v>
      </c>
      <c r="B79" s="32" t="s">
        <v>79</v>
      </c>
      <c r="C79" s="33" t="s">
        <v>21</v>
      </c>
      <c r="D79" s="29">
        <v>0.1</v>
      </c>
      <c r="E79" s="29"/>
      <c r="F79" s="29"/>
      <c r="G79" s="29"/>
      <c r="H79" s="29"/>
      <c r="I79" s="29"/>
      <c r="J79" s="29"/>
      <c r="K79" s="29"/>
      <c r="L79" s="30"/>
      <c r="M79" s="29"/>
      <c r="N79" s="29"/>
      <c r="O79" s="29"/>
      <c r="P79" s="29"/>
      <c r="Q79" s="31">
        <f t="shared" si="4"/>
        <v>0.1</v>
      </c>
      <c r="R79" s="97">
        <f t="shared" si="5"/>
        <v>0</v>
      </c>
    </row>
    <row r="80" spans="1:18" x14ac:dyDescent="0.25">
      <c r="A80" s="26">
        <v>60</v>
      </c>
      <c r="B80" s="27" t="s">
        <v>80</v>
      </c>
      <c r="C80" s="28" t="s">
        <v>21</v>
      </c>
      <c r="D80" s="29"/>
      <c r="E80" s="29"/>
      <c r="F80" s="29"/>
      <c r="G80" s="29"/>
      <c r="H80" s="29"/>
      <c r="I80" s="29"/>
      <c r="J80" s="29"/>
      <c r="K80" s="29"/>
      <c r="L80" s="35">
        <v>8.0000000000000002E-3</v>
      </c>
      <c r="M80" s="29"/>
      <c r="N80" s="29"/>
      <c r="O80" s="29"/>
      <c r="P80" s="29"/>
      <c r="Q80" s="31">
        <f t="shared" si="4"/>
        <v>8.0000000000000002E-3</v>
      </c>
      <c r="R80" s="97">
        <f t="shared" si="5"/>
        <v>8.0000000000000002E-3</v>
      </c>
    </row>
    <row r="81" spans="1:18" x14ac:dyDescent="0.25">
      <c r="A81" s="26">
        <v>61</v>
      </c>
      <c r="B81" s="27" t="s">
        <v>81</v>
      </c>
      <c r="C81" s="28" t="s">
        <v>21</v>
      </c>
      <c r="D81" s="29"/>
      <c r="E81" s="29"/>
      <c r="F81" s="29"/>
      <c r="G81" s="29"/>
      <c r="H81" s="29"/>
      <c r="I81" s="29"/>
      <c r="J81" s="29"/>
      <c r="K81" s="29"/>
      <c r="L81" s="34"/>
      <c r="M81" s="29"/>
      <c r="N81" s="29"/>
      <c r="O81" s="29"/>
      <c r="P81" s="29"/>
      <c r="Q81" s="31">
        <f t="shared" si="4"/>
        <v>0</v>
      </c>
      <c r="R81" s="97">
        <f t="shared" si="5"/>
        <v>0</v>
      </c>
    </row>
    <row r="82" spans="1:18" x14ac:dyDescent="0.25">
      <c r="A82" s="26">
        <v>62</v>
      </c>
      <c r="B82" s="36" t="s">
        <v>82</v>
      </c>
      <c r="C82" s="37" t="s">
        <v>21</v>
      </c>
      <c r="D82" s="29"/>
      <c r="E82" s="29"/>
      <c r="F82" s="29"/>
      <c r="G82" s="29"/>
      <c r="H82" s="29"/>
      <c r="I82" s="29"/>
      <c r="J82" s="29"/>
      <c r="K82" s="29"/>
      <c r="L82" s="30"/>
      <c r="M82" s="29"/>
      <c r="N82" s="29"/>
      <c r="O82" s="29"/>
      <c r="P82" s="29"/>
      <c r="Q82" s="31">
        <f t="shared" si="4"/>
        <v>0</v>
      </c>
      <c r="R82" s="97">
        <f t="shared" si="5"/>
        <v>0</v>
      </c>
    </row>
    <row r="83" spans="1:18" x14ac:dyDescent="0.25">
      <c r="A83" s="26"/>
      <c r="B83" s="39" t="s">
        <v>83</v>
      </c>
      <c r="C83" s="9"/>
      <c r="D83" s="29"/>
      <c r="E83" s="29"/>
      <c r="F83" s="29"/>
      <c r="G83" s="29"/>
      <c r="H83" s="29"/>
      <c r="I83" s="29"/>
      <c r="J83" s="29"/>
      <c r="K83" s="29"/>
      <c r="L83" s="30"/>
      <c r="M83" s="29"/>
      <c r="N83" s="29"/>
      <c r="O83" s="29"/>
      <c r="P83" s="29"/>
      <c r="Q83" s="31">
        <f t="shared" si="4"/>
        <v>0</v>
      </c>
      <c r="R83" s="97">
        <f t="shared" si="5"/>
        <v>0</v>
      </c>
    </row>
    <row r="84" spans="1:18" x14ac:dyDescent="0.25">
      <c r="A84" s="26">
        <v>63</v>
      </c>
      <c r="B84" s="32" t="s">
        <v>84</v>
      </c>
      <c r="C84" s="33" t="s">
        <v>21</v>
      </c>
      <c r="D84" s="29"/>
      <c r="E84" s="29"/>
      <c r="F84" s="29"/>
      <c r="G84" s="29"/>
      <c r="H84" s="29"/>
      <c r="I84" s="29"/>
      <c r="J84" s="29"/>
      <c r="K84" s="29"/>
      <c r="L84" s="30"/>
      <c r="M84" s="29"/>
      <c r="N84" s="29"/>
      <c r="O84" s="29"/>
      <c r="P84" s="29"/>
      <c r="Q84" s="31">
        <f t="shared" si="4"/>
        <v>0</v>
      </c>
      <c r="R84" s="97">
        <f t="shared" si="5"/>
        <v>0</v>
      </c>
    </row>
    <row r="85" spans="1:18" x14ac:dyDescent="0.25">
      <c r="A85" s="26">
        <v>64</v>
      </c>
      <c r="B85" s="32" t="s">
        <v>85</v>
      </c>
      <c r="C85" s="33" t="s">
        <v>21</v>
      </c>
      <c r="D85" s="29"/>
      <c r="E85" s="29"/>
      <c r="F85" s="29"/>
      <c r="G85" s="29"/>
      <c r="H85" s="29"/>
      <c r="I85" s="29"/>
      <c r="J85" s="29"/>
      <c r="K85" s="29"/>
      <c r="L85" s="30"/>
      <c r="M85" s="29"/>
      <c r="N85" s="29"/>
      <c r="O85" s="29"/>
      <c r="P85" s="29"/>
      <c r="Q85" s="31">
        <f t="shared" si="4"/>
        <v>0</v>
      </c>
      <c r="R85" s="97">
        <f t="shared" si="5"/>
        <v>0</v>
      </c>
    </row>
    <row r="86" spans="1:18" x14ac:dyDescent="0.25">
      <c r="A86" s="26">
        <v>65</v>
      </c>
      <c r="B86" s="32" t="s">
        <v>86</v>
      </c>
      <c r="C86" s="33" t="s">
        <v>21</v>
      </c>
      <c r="D86" s="29"/>
      <c r="E86" s="29"/>
      <c r="F86" s="29"/>
      <c r="G86" s="29"/>
      <c r="H86" s="29"/>
      <c r="I86" s="29"/>
      <c r="J86" s="29"/>
      <c r="K86" s="29"/>
      <c r="L86" s="30"/>
      <c r="M86" s="29"/>
      <c r="N86" s="29"/>
      <c r="O86" s="29"/>
      <c r="P86" s="29"/>
      <c r="Q86" s="31">
        <f t="shared" si="4"/>
        <v>0</v>
      </c>
      <c r="R86" s="97">
        <f t="shared" si="5"/>
        <v>0</v>
      </c>
    </row>
    <row r="87" spans="1:18" x14ac:dyDescent="0.25">
      <c r="A87" s="26">
        <v>66</v>
      </c>
      <c r="B87" s="27" t="s">
        <v>87</v>
      </c>
      <c r="C87" s="28" t="s">
        <v>21</v>
      </c>
      <c r="D87" s="29"/>
      <c r="E87" s="29"/>
      <c r="F87" s="29"/>
      <c r="G87" s="29"/>
      <c r="H87" s="29"/>
      <c r="I87" s="29"/>
      <c r="J87" s="29"/>
      <c r="K87" s="29"/>
      <c r="L87" s="30"/>
      <c r="M87" s="29"/>
      <c r="N87" s="29"/>
      <c r="O87" s="29"/>
      <c r="P87" s="29"/>
      <c r="Q87" s="31">
        <f t="shared" si="4"/>
        <v>0</v>
      </c>
      <c r="R87" s="97">
        <f t="shared" si="5"/>
        <v>0</v>
      </c>
    </row>
    <row r="88" spans="1:18" x14ac:dyDescent="0.25">
      <c r="A88" s="26">
        <v>67</v>
      </c>
      <c r="B88" s="27" t="s">
        <v>88</v>
      </c>
      <c r="C88" s="28" t="s">
        <v>21</v>
      </c>
      <c r="D88" s="29"/>
      <c r="E88" s="29"/>
      <c r="F88" s="29"/>
      <c r="G88" s="29"/>
      <c r="H88" s="29"/>
      <c r="I88" s="29"/>
      <c r="J88" s="29"/>
      <c r="K88" s="29"/>
      <c r="L88" s="30"/>
      <c r="M88" s="29"/>
      <c r="N88" s="29"/>
      <c r="O88" s="29"/>
      <c r="P88" s="29"/>
      <c r="Q88" s="31">
        <f t="shared" si="4"/>
        <v>0</v>
      </c>
      <c r="R88" s="97">
        <f t="shared" si="5"/>
        <v>0</v>
      </c>
    </row>
    <row r="89" spans="1:18" x14ac:dyDescent="0.25">
      <c r="A89" s="26">
        <v>68</v>
      </c>
      <c r="B89" s="36" t="s">
        <v>89</v>
      </c>
      <c r="C89" s="37" t="s">
        <v>21</v>
      </c>
      <c r="D89" s="29"/>
      <c r="E89" s="29"/>
      <c r="F89" s="29"/>
      <c r="G89" s="29"/>
      <c r="H89" s="29"/>
      <c r="I89" s="29"/>
      <c r="J89" s="29"/>
      <c r="K89" s="29"/>
      <c r="L89" s="30"/>
      <c r="M89" s="29"/>
      <c r="N89" s="29"/>
      <c r="O89" s="29"/>
      <c r="P89" s="29"/>
      <c r="Q89" s="31">
        <f t="shared" si="4"/>
        <v>0</v>
      </c>
      <c r="R89" s="97">
        <f t="shared" si="5"/>
        <v>0</v>
      </c>
    </row>
    <row r="90" spans="1:18" x14ac:dyDescent="0.25">
      <c r="A90" s="26"/>
      <c r="B90" s="39" t="s">
        <v>90</v>
      </c>
      <c r="C90" s="9"/>
      <c r="D90" s="29"/>
      <c r="E90" s="29"/>
      <c r="F90" s="29"/>
      <c r="G90" s="29"/>
      <c r="H90" s="29"/>
      <c r="I90" s="29"/>
      <c r="J90" s="29"/>
      <c r="K90" s="29"/>
      <c r="L90" s="30"/>
      <c r="M90" s="29"/>
      <c r="N90" s="29"/>
      <c r="O90" s="29"/>
      <c r="P90" s="29"/>
      <c r="Q90" s="31">
        <f t="shared" si="4"/>
        <v>0</v>
      </c>
      <c r="R90" s="97">
        <f t="shared" si="5"/>
        <v>0</v>
      </c>
    </row>
    <row r="91" spans="1:18" x14ac:dyDescent="0.25">
      <c r="A91" s="26">
        <v>69</v>
      </c>
      <c r="B91" s="32" t="s">
        <v>91</v>
      </c>
      <c r="C91" s="33" t="s">
        <v>21</v>
      </c>
      <c r="D91" s="29"/>
      <c r="E91" s="29"/>
      <c r="F91" s="29"/>
      <c r="G91" s="29"/>
      <c r="H91" s="29"/>
      <c r="I91" s="29"/>
      <c r="J91" s="29"/>
      <c r="K91" s="29"/>
      <c r="L91" s="30"/>
      <c r="M91" s="29"/>
      <c r="N91" s="29"/>
      <c r="O91" s="29"/>
      <c r="P91" s="29"/>
      <c r="Q91" s="31">
        <f t="shared" si="4"/>
        <v>0</v>
      </c>
      <c r="R91" s="97">
        <f t="shared" si="5"/>
        <v>0</v>
      </c>
    </row>
    <row r="92" spans="1:18" x14ac:dyDescent="0.25">
      <c r="A92" s="26">
        <v>70</v>
      </c>
      <c r="B92" s="32" t="s">
        <v>92</v>
      </c>
      <c r="C92" s="33" t="s">
        <v>21</v>
      </c>
      <c r="D92" s="29"/>
      <c r="E92" s="29"/>
      <c r="F92" s="29"/>
      <c r="G92" s="29"/>
      <c r="H92" s="29"/>
      <c r="I92" s="29"/>
      <c r="J92" s="29"/>
      <c r="K92" s="29"/>
      <c r="L92" s="30"/>
      <c r="M92" s="29"/>
      <c r="N92" s="29"/>
      <c r="O92" s="29"/>
      <c r="P92" s="29"/>
      <c r="Q92" s="31">
        <f t="shared" si="4"/>
        <v>0</v>
      </c>
      <c r="R92" s="97">
        <f t="shared" si="5"/>
        <v>0</v>
      </c>
    </row>
    <row r="93" spans="1:18" x14ac:dyDescent="0.25">
      <c r="A93" s="26">
        <v>71</v>
      </c>
      <c r="B93" s="27" t="s">
        <v>93</v>
      </c>
      <c r="C93" s="28" t="s">
        <v>21</v>
      </c>
      <c r="D93" s="29"/>
      <c r="E93" s="29"/>
      <c r="F93" s="29"/>
      <c r="G93" s="29"/>
      <c r="H93" s="29"/>
      <c r="I93" s="29"/>
      <c r="J93" s="29"/>
      <c r="K93" s="29"/>
      <c r="L93" s="30"/>
      <c r="M93" s="29"/>
      <c r="N93" s="29"/>
      <c r="O93" s="29"/>
      <c r="P93" s="29"/>
      <c r="Q93" s="31">
        <f t="shared" si="4"/>
        <v>0</v>
      </c>
      <c r="R93" s="97">
        <f t="shared" si="5"/>
        <v>0</v>
      </c>
    </row>
    <row r="94" spans="1:18" x14ac:dyDescent="0.25">
      <c r="A94" s="26">
        <v>72</v>
      </c>
      <c r="B94" s="27" t="s">
        <v>177</v>
      </c>
      <c r="C94" s="28" t="s">
        <v>21</v>
      </c>
      <c r="D94" s="29"/>
      <c r="E94" s="29"/>
      <c r="F94" s="29"/>
      <c r="G94" s="29">
        <v>1.0999999999999999E-2</v>
      </c>
      <c r="H94" s="29"/>
      <c r="I94" s="29"/>
      <c r="J94" s="29"/>
      <c r="K94" s="29"/>
      <c r="L94" s="30"/>
      <c r="M94" s="29"/>
      <c r="N94" s="29"/>
      <c r="O94" s="29"/>
      <c r="P94" s="29"/>
      <c r="Q94" s="31">
        <f t="shared" si="4"/>
        <v>0</v>
      </c>
      <c r="R94" s="97">
        <f t="shared" si="5"/>
        <v>1.0999999999999999E-2</v>
      </c>
    </row>
    <row r="95" spans="1:18" x14ac:dyDescent="0.25">
      <c r="A95" s="26">
        <v>73</v>
      </c>
      <c r="B95" s="27" t="s">
        <v>94</v>
      </c>
      <c r="C95" s="28" t="s">
        <v>21</v>
      </c>
      <c r="D95" s="29"/>
      <c r="E95" s="29"/>
      <c r="F95" s="29"/>
      <c r="G95" s="29"/>
      <c r="H95" s="29"/>
      <c r="I95" s="29"/>
      <c r="J95" s="29"/>
      <c r="K95" s="29"/>
      <c r="L95" s="30"/>
      <c r="M95" s="29"/>
      <c r="N95" s="29"/>
      <c r="O95" s="29"/>
      <c r="P95" s="29"/>
      <c r="Q95" s="31">
        <f t="shared" si="4"/>
        <v>0</v>
      </c>
      <c r="R95" s="97">
        <f t="shared" si="5"/>
        <v>0</v>
      </c>
    </row>
    <row r="96" spans="1:18" x14ac:dyDescent="0.25">
      <c r="A96" s="26">
        <v>74</v>
      </c>
      <c r="B96" s="27" t="s">
        <v>95</v>
      </c>
      <c r="C96" s="28" t="s">
        <v>21</v>
      </c>
      <c r="D96" s="29"/>
      <c r="E96" s="29"/>
      <c r="F96" s="29"/>
      <c r="G96" s="29"/>
      <c r="H96" s="29">
        <v>8.3999999999999995E-3</v>
      </c>
      <c r="I96" s="29">
        <f>H96*1.25</f>
        <v>1.0499999999999999E-2</v>
      </c>
      <c r="J96" s="29"/>
      <c r="K96" s="29"/>
      <c r="L96" s="30"/>
      <c r="M96" s="29"/>
      <c r="N96" s="29"/>
      <c r="O96" s="29"/>
      <c r="P96" s="29"/>
      <c r="Q96" s="31">
        <f t="shared" si="4"/>
        <v>8.3999999999999995E-3</v>
      </c>
      <c r="R96" s="97">
        <f t="shared" si="5"/>
        <v>1.0499999999999999E-2</v>
      </c>
    </row>
    <row r="97" spans="1:18" x14ac:dyDescent="0.25">
      <c r="A97" s="26">
        <v>75</v>
      </c>
      <c r="B97" s="27" t="s">
        <v>96</v>
      </c>
      <c r="C97" s="28" t="s">
        <v>21</v>
      </c>
      <c r="D97" s="29"/>
      <c r="E97" s="29"/>
      <c r="F97" s="29"/>
      <c r="G97" s="29">
        <v>1.8800000000000001E-2</v>
      </c>
      <c r="H97" s="29"/>
      <c r="I97" s="29"/>
      <c r="J97" s="29"/>
      <c r="K97" s="29"/>
      <c r="L97" s="30"/>
      <c r="M97" s="29"/>
      <c r="N97" s="29"/>
      <c r="O97" s="29"/>
      <c r="P97" s="29"/>
      <c r="Q97" s="31">
        <f t="shared" si="4"/>
        <v>0</v>
      </c>
      <c r="R97" s="97">
        <f t="shared" si="5"/>
        <v>1.8800000000000001E-2</v>
      </c>
    </row>
    <row r="98" spans="1:18" x14ac:dyDescent="0.25">
      <c r="A98" s="26">
        <v>76</v>
      </c>
      <c r="B98" s="27" t="s">
        <v>97</v>
      </c>
      <c r="C98" s="28" t="s">
        <v>21</v>
      </c>
      <c r="D98" s="29"/>
      <c r="E98" s="29"/>
      <c r="F98" s="29"/>
      <c r="G98" s="29"/>
      <c r="H98" s="29"/>
      <c r="I98" s="29"/>
      <c r="J98" s="29"/>
      <c r="K98" s="29"/>
      <c r="L98" s="30"/>
      <c r="M98" s="29"/>
      <c r="N98" s="29"/>
      <c r="O98" s="29"/>
      <c r="P98" s="29"/>
      <c r="Q98" s="31">
        <f t="shared" si="4"/>
        <v>0</v>
      </c>
      <c r="R98" s="97">
        <f t="shared" si="5"/>
        <v>0</v>
      </c>
    </row>
    <row r="99" spans="1:18" x14ac:dyDescent="0.25">
      <c r="A99" s="26">
        <v>77</v>
      </c>
      <c r="B99" s="27" t="s">
        <v>98</v>
      </c>
      <c r="C99" s="28" t="s">
        <v>21</v>
      </c>
      <c r="D99" s="29"/>
      <c r="E99" s="29"/>
      <c r="F99" s="29"/>
      <c r="G99" s="29"/>
      <c r="H99" s="29"/>
      <c r="I99" s="29"/>
      <c r="J99" s="29"/>
      <c r="K99" s="29"/>
      <c r="L99" s="30"/>
      <c r="M99" s="29"/>
      <c r="N99" s="29"/>
      <c r="O99" s="29"/>
      <c r="P99" s="29"/>
      <c r="Q99" s="31">
        <f t="shared" si="4"/>
        <v>0</v>
      </c>
      <c r="R99" s="97">
        <f t="shared" si="5"/>
        <v>0</v>
      </c>
    </row>
    <row r="100" spans="1:18" x14ac:dyDescent="0.25">
      <c r="A100" s="26">
        <v>78</v>
      </c>
      <c r="B100" s="40" t="s">
        <v>99</v>
      </c>
      <c r="C100" s="41" t="s">
        <v>21</v>
      </c>
      <c r="D100" s="29"/>
      <c r="E100" s="29"/>
      <c r="F100" s="29">
        <v>6.1199999999999997E-2</v>
      </c>
      <c r="G100" s="29"/>
      <c r="H100" s="29"/>
      <c r="I100" s="29"/>
      <c r="J100" s="29"/>
      <c r="K100" s="29"/>
      <c r="L100" s="30"/>
      <c r="M100" s="29"/>
      <c r="N100" s="29"/>
      <c r="O100" s="29"/>
      <c r="P100" s="29"/>
      <c r="Q100" s="31">
        <f t="shared" si="4"/>
        <v>6.1199999999999997E-2</v>
      </c>
      <c r="R100" s="97">
        <f t="shared" si="5"/>
        <v>0</v>
      </c>
    </row>
    <row r="101" spans="1:18" x14ac:dyDescent="0.25">
      <c r="A101" s="26">
        <v>79</v>
      </c>
      <c r="B101" s="40" t="s">
        <v>100</v>
      </c>
      <c r="C101" s="41" t="s">
        <v>21</v>
      </c>
      <c r="D101" s="29"/>
      <c r="E101" s="29"/>
      <c r="F101" s="29"/>
      <c r="G101" s="29"/>
      <c r="H101" s="29"/>
      <c r="I101" s="29"/>
      <c r="J101" s="29"/>
      <c r="K101" s="29"/>
      <c r="L101" s="30"/>
      <c r="M101" s="29"/>
      <c r="N101" s="29"/>
      <c r="O101" s="29"/>
      <c r="P101" s="29"/>
      <c r="Q101" s="31">
        <f t="shared" si="4"/>
        <v>0</v>
      </c>
      <c r="R101" s="97">
        <f t="shared" si="5"/>
        <v>0</v>
      </c>
    </row>
    <row r="102" spans="1:18" x14ac:dyDescent="0.25">
      <c r="A102" s="26">
        <v>80</v>
      </c>
      <c r="B102" s="40" t="s">
        <v>101</v>
      </c>
      <c r="C102" s="41" t="s">
        <v>21</v>
      </c>
      <c r="D102" s="29"/>
      <c r="E102" s="29"/>
      <c r="F102" s="29"/>
      <c r="G102" s="29"/>
      <c r="H102" s="29"/>
      <c r="I102" s="29"/>
      <c r="J102" s="29"/>
      <c r="K102" s="29"/>
      <c r="L102" s="30"/>
      <c r="M102" s="29"/>
      <c r="N102" s="29"/>
      <c r="O102" s="29"/>
      <c r="P102" s="29"/>
      <c r="Q102" s="31">
        <f t="shared" si="4"/>
        <v>0</v>
      </c>
      <c r="R102" s="97">
        <f t="shared" si="5"/>
        <v>0</v>
      </c>
    </row>
    <row r="103" spans="1:18" x14ac:dyDescent="0.25">
      <c r="A103" s="42"/>
      <c r="B103" s="43" t="s">
        <v>102</v>
      </c>
      <c r="C103" s="41"/>
      <c r="D103" s="29"/>
      <c r="E103" s="29"/>
      <c r="F103" s="29"/>
      <c r="G103" s="29"/>
      <c r="H103" s="29"/>
      <c r="I103" s="29"/>
      <c r="J103" s="29"/>
      <c r="K103" s="29"/>
      <c r="L103" s="30"/>
      <c r="M103" s="29"/>
      <c r="N103" s="29"/>
      <c r="O103" s="29"/>
      <c r="P103" s="29"/>
      <c r="Q103" s="31">
        <f t="shared" si="4"/>
        <v>0</v>
      </c>
      <c r="R103" s="97">
        <f t="shared" si="5"/>
        <v>0</v>
      </c>
    </row>
    <row r="104" spans="1:18" x14ac:dyDescent="0.25">
      <c r="A104" s="26">
        <v>81</v>
      </c>
      <c r="B104" s="27" t="s">
        <v>103</v>
      </c>
      <c r="C104" s="28" t="s">
        <v>21</v>
      </c>
      <c r="D104" s="29"/>
      <c r="E104" s="29"/>
      <c r="F104" s="29"/>
      <c r="G104" s="29"/>
      <c r="H104" s="29"/>
      <c r="I104" s="29"/>
      <c r="J104" s="29"/>
      <c r="K104" s="29"/>
      <c r="L104" s="30"/>
      <c r="M104" s="29"/>
      <c r="N104" s="29"/>
      <c r="O104" s="29"/>
      <c r="P104" s="29"/>
      <c r="Q104" s="31">
        <f t="shared" si="4"/>
        <v>0</v>
      </c>
      <c r="R104" s="97">
        <f t="shared" si="5"/>
        <v>0</v>
      </c>
    </row>
    <row r="105" spans="1:18" x14ac:dyDescent="0.25">
      <c r="A105" s="44">
        <v>82</v>
      </c>
      <c r="B105" s="45" t="s">
        <v>11</v>
      </c>
      <c r="C105" s="46" t="s">
        <v>21</v>
      </c>
      <c r="D105" s="29"/>
      <c r="E105" s="29"/>
      <c r="F105" s="29"/>
      <c r="G105" s="29"/>
      <c r="H105" s="29"/>
      <c r="I105" s="29"/>
      <c r="J105" s="29"/>
      <c r="K105" s="29"/>
      <c r="L105" s="30"/>
      <c r="M105" s="29"/>
      <c r="N105" s="29"/>
      <c r="O105" s="29"/>
      <c r="P105" s="29"/>
      <c r="Q105" s="31">
        <f t="shared" si="4"/>
        <v>0</v>
      </c>
      <c r="R105" s="97">
        <f t="shared" si="5"/>
        <v>0</v>
      </c>
    </row>
    <row r="106" spans="1:18" x14ac:dyDescent="0.25">
      <c r="A106" s="26">
        <v>83</v>
      </c>
      <c r="B106" s="32" t="s">
        <v>104</v>
      </c>
      <c r="C106" s="47" t="s">
        <v>21</v>
      </c>
      <c r="D106" s="29"/>
      <c r="E106" s="29"/>
      <c r="F106" s="29"/>
      <c r="G106" s="29"/>
      <c r="H106" s="29"/>
      <c r="I106" s="29"/>
      <c r="J106" s="29"/>
      <c r="K106" s="29"/>
      <c r="L106" s="30"/>
      <c r="M106" s="29"/>
      <c r="N106" s="29"/>
      <c r="O106" s="29"/>
      <c r="P106" s="29"/>
      <c r="Q106" s="31">
        <f t="shared" si="4"/>
        <v>0</v>
      </c>
      <c r="R106" s="97">
        <f t="shared" si="5"/>
        <v>0</v>
      </c>
    </row>
    <row r="107" spans="1:18" x14ac:dyDescent="0.25">
      <c r="A107" s="26">
        <v>84</v>
      </c>
      <c r="B107" s="32" t="s">
        <v>8</v>
      </c>
      <c r="C107" s="47" t="s">
        <v>105</v>
      </c>
      <c r="D107" s="29"/>
      <c r="E107" s="29"/>
      <c r="F107" s="29"/>
      <c r="G107" s="29"/>
      <c r="H107" s="29"/>
      <c r="I107" s="29"/>
      <c r="J107" s="29"/>
      <c r="K107" s="29"/>
      <c r="L107" s="30"/>
      <c r="M107" s="29"/>
      <c r="N107" s="29"/>
      <c r="O107" s="29"/>
      <c r="P107" s="29"/>
      <c r="Q107" s="31">
        <f t="shared" si="4"/>
        <v>0</v>
      </c>
      <c r="R107" s="97">
        <f t="shared" si="5"/>
        <v>0</v>
      </c>
    </row>
    <row r="108" spans="1:18" x14ac:dyDescent="0.25">
      <c r="A108" s="42"/>
      <c r="B108" s="43" t="s">
        <v>106</v>
      </c>
      <c r="C108" s="41"/>
      <c r="D108" s="29"/>
      <c r="E108" s="29"/>
      <c r="F108" s="29"/>
      <c r="G108" s="29"/>
      <c r="H108" s="29"/>
      <c r="I108" s="29"/>
      <c r="J108" s="29"/>
      <c r="K108" s="29"/>
      <c r="L108" s="30"/>
      <c r="M108" s="29"/>
      <c r="N108" s="29"/>
      <c r="O108" s="29"/>
      <c r="P108" s="29"/>
      <c r="Q108" s="31">
        <f t="shared" si="4"/>
        <v>0</v>
      </c>
      <c r="R108" s="97">
        <f t="shared" si="5"/>
        <v>0</v>
      </c>
    </row>
    <row r="109" spans="1:18" x14ac:dyDescent="0.25">
      <c r="A109" s="26">
        <v>85</v>
      </c>
      <c r="B109" s="32" t="s">
        <v>10</v>
      </c>
      <c r="C109" s="33" t="s">
        <v>58</v>
      </c>
      <c r="D109" s="29"/>
      <c r="E109" s="29"/>
      <c r="F109" s="30"/>
      <c r="G109" s="30"/>
      <c r="H109" s="30"/>
      <c r="I109" s="30"/>
      <c r="J109" s="29"/>
      <c r="K109" s="29"/>
      <c r="L109" s="30"/>
      <c r="M109" s="29"/>
      <c r="N109" s="29"/>
      <c r="O109" s="29"/>
      <c r="P109" s="29"/>
      <c r="Q109" s="31">
        <f t="shared" ref="Q109:Q114" si="6">(D109+F109+H109+J109+L109+M109+O109)*$Q$10</f>
        <v>0</v>
      </c>
      <c r="R109" s="97">
        <f t="shared" ref="R109:R114" si="7">(E109+G109+I109+K109+L109+N109+P109)*$R$10</f>
        <v>0</v>
      </c>
    </row>
    <row r="110" spans="1:18" x14ac:dyDescent="0.25">
      <c r="A110" s="26"/>
      <c r="B110" s="43" t="s">
        <v>107</v>
      </c>
      <c r="C110" s="33"/>
      <c r="D110" s="29"/>
      <c r="E110" s="29"/>
      <c r="F110" s="29"/>
      <c r="G110" s="29"/>
      <c r="H110" s="29"/>
      <c r="I110" s="29"/>
      <c r="J110" s="29"/>
      <c r="K110" s="29"/>
      <c r="L110" s="30"/>
      <c r="M110" s="29"/>
      <c r="N110" s="29"/>
      <c r="O110" s="29"/>
      <c r="P110" s="29"/>
      <c r="Q110" s="31">
        <f t="shared" si="6"/>
        <v>0</v>
      </c>
      <c r="R110" s="97">
        <f t="shared" si="7"/>
        <v>0</v>
      </c>
    </row>
    <row r="111" spans="1:18" x14ac:dyDescent="0.25">
      <c r="A111" s="48">
        <v>86</v>
      </c>
      <c r="B111" s="32" t="s">
        <v>108</v>
      </c>
      <c r="C111" s="25" t="s">
        <v>105</v>
      </c>
      <c r="D111" s="29"/>
      <c r="E111" s="29"/>
      <c r="F111" s="29"/>
      <c r="G111" s="29"/>
      <c r="H111" s="29"/>
      <c r="I111" s="29"/>
      <c r="J111" s="29"/>
      <c r="K111" s="29"/>
      <c r="L111" s="30"/>
      <c r="M111" s="29"/>
      <c r="N111" s="29"/>
      <c r="O111" s="29"/>
      <c r="P111" s="29"/>
      <c r="Q111" s="31">
        <f t="shared" si="6"/>
        <v>0</v>
      </c>
      <c r="R111" s="97">
        <f t="shared" si="7"/>
        <v>0</v>
      </c>
    </row>
    <row r="112" spans="1:18" x14ac:dyDescent="0.25">
      <c r="A112" s="26">
        <v>87</v>
      </c>
      <c r="B112" s="32" t="s">
        <v>109</v>
      </c>
      <c r="C112" s="33" t="s">
        <v>21</v>
      </c>
      <c r="D112" s="29"/>
      <c r="E112" s="29"/>
      <c r="F112" s="29"/>
      <c r="G112" s="29"/>
      <c r="H112" s="29"/>
      <c r="I112" s="29"/>
      <c r="J112" s="29"/>
      <c r="K112" s="29"/>
      <c r="L112" s="30"/>
      <c r="M112" s="29"/>
      <c r="N112" s="29"/>
      <c r="O112" s="29"/>
      <c r="P112" s="29"/>
      <c r="Q112" s="31">
        <f t="shared" si="6"/>
        <v>0</v>
      </c>
      <c r="R112" s="97">
        <f t="shared" si="7"/>
        <v>0</v>
      </c>
    </row>
    <row r="113" spans="1:18" x14ac:dyDescent="0.25">
      <c r="B113" s="49" t="s">
        <v>110</v>
      </c>
      <c r="C113" s="25"/>
      <c r="D113" s="21"/>
      <c r="E113" s="21"/>
      <c r="F113" s="22"/>
      <c r="G113" s="22"/>
      <c r="H113" s="22"/>
      <c r="I113" s="22"/>
      <c r="J113" s="22"/>
      <c r="K113" s="22"/>
      <c r="L113" s="30"/>
      <c r="M113" s="22"/>
      <c r="N113" s="22"/>
      <c r="O113" s="22"/>
      <c r="P113" s="22"/>
      <c r="Q113" s="31">
        <f t="shared" si="6"/>
        <v>0</v>
      </c>
      <c r="R113" s="97">
        <f t="shared" si="7"/>
        <v>0</v>
      </c>
    </row>
    <row r="114" spans="1:18" x14ac:dyDescent="0.25">
      <c r="A114" s="26">
        <v>88</v>
      </c>
      <c r="B114" s="27" t="s">
        <v>111</v>
      </c>
      <c r="C114" s="46" t="s">
        <v>21</v>
      </c>
      <c r="D114" s="29"/>
      <c r="E114" s="29"/>
      <c r="F114" s="29"/>
      <c r="G114" s="29"/>
      <c r="H114" s="29">
        <v>1.1999999999999999E-3</v>
      </c>
      <c r="I114" s="29">
        <f>H114*1.25</f>
        <v>1.4999999999999998E-3</v>
      </c>
      <c r="J114" s="29"/>
      <c r="K114" s="29"/>
      <c r="L114" s="30"/>
      <c r="M114" s="29"/>
      <c r="N114" s="29"/>
      <c r="O114" s="29"/>
      <c r="P114" s="29"/>
      <c r="Q114" s="31">
        <f t="shared" si="6"/>
        <v>1.1999999999999999E-3</v>
      </c>
      <c r="R114" s="97">
        <f t="shared" si="7"/>
        <v>1.4999999999999998E-3</v>
      </c>
    </row>
  </sheetData>
  <mergeCells count="10">
    <mergeCell ref="R8:R9"/>
    <mergeCell ref="A1:Q3"/>
    <mergeCell ref="A4:Q6"/>
    <mergeCell ref="D7:Q7"/>
    <mergeCell ref="Q8:Q9"/>
    <mergeCell ref="H9:I9"/>
    <mergeCell ref="J9:K9"/>
    <mergeCell ref="M9:N9"/>
    <mergeCell ref="O9:P9"/>
    <mergeCell ref="D8:P8"/>
  </mergeCells>
  <pageMargins left="0.7" right="0.7" top="0.75" bottom="0.75" header="0.3" footer="0.3"/>
  <pageSetup paperSize="9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5"/>
  <sheetViews>
    <sheetView topLeftCell="A79" workbookViewId="0">
      <selection activeCell="P115" sqref="P115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9" width="15.42578125" customWidth="1"/>
    <col min="10" max="10" width="11.85546875" customWidth="1"/>
    <col min="11" max="12" width="12" customWidth="1"/>
    <col min="13" max="14" width="11.85546875" customWidth="1"/>
    <col min="15" max="15" width="19.28515625" style="50" customWidth="1"/>
    <col min="16" max="16" width="13.42578125" customWidth="1"/>
    <col min="220" max="220" width="3.7109375" customWidth="1"/>
    <col min="221" max="221" width="27.85546875" customWidth="1"/>
    <col min="222" max="222" width="3.7109375" customWidth="1"/>
    <col min="223" max="262" width="0" hidden="1" customWidth="1"/>
    <col min="263" max="263" width="10.28515625" customWidth="1"/>
    <col min="265" max="265" width="12.5703125" customWidth="1"/>
    <col min="269" max="269" width="10.7109375" customWidth="1"/>
    <col min="476" max="476" width="3.7109375" customWidth="1"/>
    <col min="477" max="477" width="27.85546875" customWidth="1"/>
    <col min="478" max="478" width="3.7109375" customWidth="1"/>
    <col min="479" max="518" width="0" hidden="1" customWidth="1"/>
    <col min="519" max="519" width="10.28515625" customWidth="1"/>
    <col min="521" max="521" width="12.5703125" customWidth="1"/>
    <col min="525" max="525" width="10.7109375" customWidth="1"/>
    <col min="732" max="732" width="3.7109375" customWidth="1"/>
    <col min="733" max="733" width="27.85546875" customWidth="1"/>
    <col min="734" max="734" width="3.7109375" customWidth="1"/>
    <col min="735" max="774" width="0" hidden="1" customWidth="1"/>
    <col min="775" max="775" width="10.28515625" customWidth="1"/>
    <col min="777" max="777" width="12.5703125" customWidth="1"/>
    <col min="781" max="781" width="10.7109375" customWidth="1"/>
    <col min="988" max="988" width="3.7109375" customWidth="1"/>
    <col min="989" max="989" width="27.85546875" customWidth="1"/>
    <col min="990" max="990" width="3.7109375" customWidth="1"/>
    <col min="991" max="1030" width="0" hidden="1" customWidth="1"/>
    <col min="1031" max="1031" width="10.28515625" customWidth="1"/>
    <col min="1033" max="1033" width="12.5703125" customWidth="1"/>
    <col min="1037" max="1037" width="10.7109375" customWidth="1"/>
    <col min="1244" max="1244" width="3.7109375" customWidth="1"/>
    <col min="1245" max="1245" width="27.85546875" customWidth="1"/>
    <col min="1246" max="1246" width="3.7109375" customWidth="1"/>
    <col min="1247" max="1286" width="0" hidden="1" customWidth="1"/>
    <col min="1287" max="1287" width="10.28515625" customWidth="1"/>
    <col min="1289" max="1289" width="12.5703125" customWidth="1"/>
    <col min="1293" max="1293" width="10.7109375" customWidth="1"/>
    <col min="1500" max="1500" width="3.7109375" customWidth="1"/>
    <col min="1501" max="1501" width="27.85546875" customWidth="1"/>
    <col min="1502" max="1502" width="3.7109375" customWidth="1"/>
    <col min="1503" max="1542" width="0" hidden="1" customWidth="1"/>
    <col min="1543" max="1543" width="10.28515625" customWidth="1"/>
    <col min="1545" max="1545" width="12.5703125" customWidth="1"/>
    <col min="1549" max="1549" width="10.7109375" customWidth="1"/>
    <col min="1756" max="1756" width="3.7109375" customWidth="1"/>
    <col min="1757" max="1757" width="27.85546875" customWidth="1"/>
    <col min="1758" max="1758" width="3.7109375" customWidth="1"/>
    <col min="1759" max="1798" width="0" hidden="1" customWidth="1"/>
    <col min="1799" max="1799" width="10.28515625" customWidth="1"/>
    <col min="1801" max="1801" width="12.5703125" customWidth="1"/>
    <col min="1805" max="1805" width="10.7109375" customWidth="1"/>
    <col min="2012" max="2012" width="3.7109375" customWidth="1"/>
    <col min="2013" max="2013" width="27.85546875" customWidth="1"/>
    <col min="2014" max="2014" width="3.7109375" customWidth="1"/>
    <col min="2015" max="2054" width="0" hidden="1" customWidth="1"/>
    <col min="2055" max="2055" width="10.28515625" customWidth="1"/>
    <col min="2057" max="2057" width="12.5703125" customWidth="1"/>
    <col min="2061" max="2061" width="10.7109375" customWidth="1"/>
    <col min="2268" max="2268" width="3.7109375" customWidth="1"/>
    <col min="2269" max="2269" width="27.85546875" customWidth="1"/>
    <col min="2270" max="2270" width="3.7109375" customWidth="1"/>
    <col min="2271" max="2310" width="0" hidden="1" customWidth="1"/>
    <col min="2311" max="2311" width="10.28515625" customWidth="1"/>
    <col min="2313" max="2313" width="12.5703125" customWidth="1"/>
    <col min="2317" max="2317" width="10.7109375" customWidth="1"/>
    <col min="2524" max="2524" width="3.7109375" customWidth="1"/>
    <col min="2525" max="2525" width="27.85546875" customWidth="1"/>
    <col min="2526" max="2526" width="3.7109375" customWidth="1"/>
    <col min="2527" max="2566" width="0" hidden="1" customWidth="1"/>
    <col min="2567" max="2567" width="10.28515625" customWidth="1"/>
    <col min="2569" max="2569" width="12.5703125" customWidth="1"/>
    <col min="2573" max="2573" width="10.7109375" customWidth="1"/>
    <col min="2780" max="2780" width="3.7109375" customWidth="1"/>
    <col min="2781" max="2781" width="27.85546875" customWidth="1"/>
    <col min="2782" max="2782" width="3.7109375" customWidth="1"/>
    <col min="2783" max="2822" width="0" hidden="1" customWidth="1"/>
    <col min="2823" max="2823" width="10.28515625" customWidth="1"/>
    <col min="2825" max="2825" width="12.5703125" customWidth="1"/>
    <col min="2829" max="2829" width="10.7109375" customWidth="1"/>
    <col min="3036" max="3036" width="3.7109375" customWidth="1"/>
    <col min="3037" max="3037" width="27.85546875" customWidth="1"/>
    <col min="3038" max="3038" width="3.7109375" customWidth="1"/>
    <col min="3039" max="3078" width="0" hidden="1" customWidth="1"/>
    <col min="3079" max="3079" width="10.28515625" customWidth="1"/>
    <col min="3081" max="3081" width="12.5703125" customWidth="1"/>
    <col min="3085" max="3085" width="10.7109375" customWidth="1"/>
    <col min="3292" max="3292" width="3.7109375" customWidth="1"/>
    <col min="3293" max="3293" width="27.85546875" customWidth="1"/>
    <col min="3294" max="3294" width="3.7109375" customWidth="1"/>
    <col min="3295" max="3334" width="0" hidden="1" customWidth="1"/>
    <col min="3335" max="3335" width="10.28515625" customWidth="1"/>
    <col min="3337" max="3337" width="12.5703125" customWidth="1"/>
    <col min="3341" max="3341" width="10.7109375" customWidth="1"/>
    <col min="3548" max="3548" width="3.7109375" customWidth="1"/>
    <col min="3549" max="3549" width="27.85546875" customWidth="1"/>
    <col min="3550" max="3550" width="3.7109375" customWidth="1"/>
    <col min="3551" max="3590" width="0" hidden="1" customWidth="1"/>
    <col min="3591" max="3591" width="10.28515625" customWidth="1"/>
    <col min="3593" max="3593" width="12.5703125" customWidth="1"/>
    <col min="3597" max="3597" width="10.7109375" customWidth="1"/>
    <col min="3804" max="3804" width="3.7109375" customWidth="1"/>
    <col min="3805" max="3805" width="27.85546875" customWidth="1"/>
    <col min="3806" max="3806" width="3.7109375" customWidth="1"/>
    <col min="3807" max="3846" width="0" hidden="1" customWidth="1"/>
    <col min="3847" max="3847" width="10.28515625" customWidth="1"/>
    <col min="3849" max="3849" width="12.5703125" customWidth="1"/>
    <col min="3853" max="3853" width="10.7109375" customWidth="1"/>
    <col min="4060" max="4060" width="3.7109375" customWidth="1"/>
    <col min="4061" max="4061" width="27.85546875" customWidth="1"/>
    <col min="4062" max="4062" width="3.7109375" customWidth="1"/>
    <col min="4063" max="4102" width="0" hidden="1" customWidth="1"/>
    <col min="4103" max="4103" width="10.28515625" customWidth="1"/>
    <col min="4105" max="4105" width="12.5703125" customWidth="1"/>
    <col min="4109" max="4109" width="10.7109375" customWidth="1"/>
    <col min="4316" max="4316" width="3.7109375" customWidth="1"/>
    <col min="4317" max="4317" width="27.85546875" customWidth="1"/>
    <col min="4318" max="4318" width="3.7109375" customWidth="1"/>
    <col min="4319" max="4358" width="0" hidden="1" customWidth="1"/>
    <col min="4359" max="4359" width="10.28515625" customWidth="1"/>
    <col min="4361" max="4361" width="12.5703125" customWidth="1"/>
    <col min="4365" max="4365" width="10.7109375" customWidth="1"/>
    <col min="4572" max="4572" width="3.7109375" customWidth="1"/>
    <col min="4573" max="4573" width="27.85546875" customWidth="1"/>
    <col min="4574" max="4574" width="3.7109375" customWidth="1"/>
    <col min="4575" max="4614" width="0" hidden="1" customWidth="1"/>
    <col min="4615" max="4615" width="10.28515625" customWidth="1"/>
    <col min="4617" max="4617" width="12.5703125" customWidth="1"/>
    <col min="4621" max="4621" width="10.7109375" customWidth="1"/>
    <col min="4828" max="4828" width="3.7109375" customWidth="1"/>
    <col min="4829" max="4829" width="27.85546875" customWidth="1"/>
    <col min="4830" max="4830" width="3.7109375" customWidth="1"/>
    <col min="4831" max="4870" width="0" hidden="1" customWidth="1"/>
    <col min="4871" max="4871" width="10.28515625" customWidth="1"/>
    <col min="4873" max="4873" width="12.5703125" customWidth="1"/>
    <col min="4877" max="4877" width="10.7109375" customWidth="1"/>
    <col min="5084" max="5084" width="3.7109375" customWidth="1"/>
    <col min="5085" max="5085" width="27.85546875" customWidth="1"/>
    <col min="5086" max="5086" width="3.7109375" customWidth="1"/>
    <col min="5087" max="5126" width="0" hidden="1" customWidth="1"/>
    <col min="5127" max="5127" width="10.28515625" customWidth="1"/>
    <col min="5129" max="5129" width="12.5703125" customWidth="1"/>
    <col min="5133" max="5133" width="10.7109375" customWidth="1"/>
    <col min="5340" max="5340" width="3.7109375" customWidth="1"/>
    <col min="5341" max="5341" width="27.85546875" customWidth="1"/>
    <col min="5342" max="5342" width="3.7109375" customWidth="1"/>
    <col min="5343" max="5382" width="0" hidden="1" customWidth="1"/>
    <col min="5383" max="5383" width="10.28515625" customWidth="1"/>
    <col min="5385" max="5385" width="12.5703125" customWidth="1"/>
    <col min="5389" max="5389" width="10.7109375" customWidth="1"/>
    <col min="5596" max="5596" width="3.7109375" customWidth="1"/>
    <col min="5597" max="5597" width="27.85546875" customWidth="1"/>
    <col min="5598" max="5598" width="3.7109375" customWidth="1"/>
    <col min="5599" max="5638" width="0" hidden="1" customWidth="1"/>
    <col min="5639" max="5639" width="10.28515625" customWidth="1"/>
    <col min="5641" max="5641" width="12.5703125" customWidth="1"/>
    <col min="5645" max="5645" width="10.7109375" customWidth="1"/>
    <col min="5852" max="5852" width="3.7109375" customWidth="1"/>
    <col min="5853" max="5853" width="27.85546875" customWidth="1"/>
    <col min="5854" max="5854" width="3.7109375" customWidth="1"/>
    <col min="5855" max="5894" width="0" hidden="1" customWidth="1"/>
    <col min="5895" max="5895" width="10.28515625" customWidth="1"/>
    <col min="5897" max="5897" width="12.5703125" customWidth="1"/>
    <col min="5901" max="5901" width="10.7109375" customWidth="1"/>
    <col min="6108" max="6108" width="3.7109375" customWidth="1"/>
    <col min="6109" max="6109" width="27.85546875" customWidth="1"/>
    <col min="6110" max="6110" width="3.7109375" customWidth="1"/>
    <col min="6111" max="6150" width="0" hidden="1" customWidth="1"/>
    <col min="6151" max="6151" width="10.28515625" customWidth="1"/>
    <col min="6153" max="6153" width="12.5703125" customWidth="1"/>
    <col min="6157" max="6157" width="10.7109375" customWidth="1"/>
    <col min="6364" max="6364" width="3.7109375" customWidth="1"/>
    <col min="6365" max="6365" width="27.85546875" customWidth="1"/>
    <col min="6366" max="6366" width="3.7109375" customWidth="1"/>
    <col min="6367" max="6406" width="0" hidden="1" customWidth="1"/>
    <col min="6407" max="6407" width="10.28515625" customWidth="1"/>
    <col min="6409" max="6409" width="12.5703125" customWidth="1"/>
    <col min="6413" max="6413" width="10.7109375" customWidth="1"/>
    <col min="6620" max="6620" width="3.7109375" customWidth="1"/>
    <col min="6621" max="6621" width="27.85546875" customWidth="1"/>
    <col min="6622" max="6622" width="3.7109375" customWidth="1"/>
    <col min="6623" max="6662" width="0" hidden="1" customWidth="1"/>
    <col min="6663" max="6663" width="10.28515625" customWidth="1"/>
    <col min="6665" max="6665" width="12.5703125" customWidth="1"/>
    <col min="6669" max="6669" width="10.7109375" customWidth="1"/>
    <col min="6876" max="6876" width="3.7109375" customWidth="1"/>
    <col min="6877" max="6877" width="27.85546875" customWidth="1"/>
    <col min="6878" max="6878" width="3.7109375" customWidth="1"/>
    <col min="6879" max="6918" width="0" hidden="1" customWidth="1"/>
    <col min="6919" max="6919" width="10.28515625" customWidth="1"/>
    <col min="6921" max="6921" width="12.5703125" customWidth="1"/>
    <col min="6925" max="6925" width="10.7109375" customWidth="1"/>
    <col min="7132" max="7132" width="3.7109375" customWidth="1"/>
    <col min="7133" max="7133" width="27.85546875" customWidth="1"/>
    <col min="7134" max="7134" width="3.7109375" customWidth="1"/>
    <col min="7135" max="7174" width="0" hidden="1" customWidth="1"/>
    <col min="7175" max="7175" width="10.28515625" customWidth="1"/>
    <col min="7177" max="7177" width="12.5703125" customWidth="1"/>
    <col min="7181" max="7181" width="10.7109375" customWidth="1"/>
    <col min="7388" max="7388" width="3.7109375" customWidth="1"/>
    <col min="7389" max="7389" width="27.85546875" customWidth="1"/>
    <col min="7390" max="7390" width="3.7109375" customWidth="1"/>
    <col min="7391" max="7430" width="0" hidden="1" customWidth="1"/>
    <col min="7431" max="7431" width="10.28515625" customWidth="1"/>
    <col min="7433" max="7433" width="12.5703125" customWidth="1"/>
    <col min="7437" max="7437" width="10.7109375" customWidth="1"/>
    <col min="7644" max="7644" width="3.7109375" customWidth="1"/>
    <col min="7645" max="7645" width="27.85546875" customWidth="1"/>
    <col min="7646" max="7646" width="3.7109375" customWidth="1"/>
    <col min="7647" max="7686" width="0" hidden="1" customWidth="1"/>
    <col min="7687" max="7687" width="10.28515625" customWidth="1"/>
    <col min="7689" max="7689" width="12.5703125" customWidth="1"/>
    <col min="7693" max="7693" width="10.7109375" customWidth="1"/>
    <col min="7900" max="7900" width="3.7109375" customWidth="1"/>
    <col min="7901" max="7901" width="27.85546875" customWidth="1"/>
    <col min="7902" max="7902" width="3.7109375" customWidth="1"/>
    <col min="7903" max="7942" width="0" hidden="1" customWidth="1"/>
    <col min="7943" max="7943" width="10.28515625" customWidth="1"/>
    <col min="7945" max="7945" width="12.5703125" customWidth="1"/>
    <col min="7949" max="7949" width="10.7109375" customWidth="1"/>
    <col min="8156" max="8156" width="3.7109375" customWidth="1"/>
    <col min="8157" max="8157" width="27.85546875" customWidth="1"/>
    <col min="8158" max="8158" width="3.7109375" customWidth="1"/>
    <col min="8159" max="8198" width="0" hidden="1" customWidth="1"/>
    <col min="8199" max="8199" width="10.28515625" customWidth="1"/>
    <col min="8201" max="8201" width="12.5703125" customWidth="1"/>
    <col min="8205" max="8205" width="10.7109375" customWidth="1"/>
    <col min="8412" max="8412" width="3.7109375" customWidth="1"/>
    <col min="8413" max="8413" width="27.85546875" customWidth="1"/>
    <col min="8414" max="8414" width="3.7109375" customWidth="1"/>
    <col min="8415" max="8454" width="0" hidden="1" customWidth="1"/>
    <col min="8455" max="8455" width="10.28515625" customWidth="1"/>
    <col min="8457" max="8457" width="12.5703125" customWidth="1"/>
    <col min="8461" max="8461" width="10.7109375" customWidth="1"/>
    <col min="8668" max="8668" width="3.7109375" customWidth="1"/>
    <col min="8669" max="8669" width="27.85546875" customWidth="1"/>
    <col min="8670" max="8670" width="3.7109375" customWidth="1"/>
    <col min="8671" max="8710" width="0" hidden="1" customWidth="1"/>
    <col min="8711" max="8711" width="10.28515625" customWidth="1"/>
    <col min="8713" max="8713" width="12.5703125" customWidth="1"/>
    <col min="8717" max="8717" width="10.7109375" customWidth="1"/>
    <col min="8924" max="8924" width="3.7109375" customWidth="1"/>
    <col min="8925" max="8925" width="27.85546875" customWidth="1"/>
    <col min="8926" max="8926" width="3.7109375" customWidth="1"/>
    <col min="8927" max="8966" width="0" hidden="1" customWidth="1"/>
    <col min="8967" max="8967" width="10.28515625" customWidth="1"/>
    <col min="8969" max="8969" width="12.5703125" customWidth="1"/>
    <col min="8973" max="8973" width="10.7109375" customWidth="1"/>
    <col min="9180" max="9180" width="3.7109375" customWidth="1"/>
    <col min="9181" max="9181" width="27.85546875" customWidth="1"/>
    <col min="9182" max="9182" width="3.7109375" customWidth="1"/>
    <col min="9183" max="9222" width="0" hidden="1" customWidth="1"/>
    <col min="9223" max="9223" width="10.28515625" customWidth="1"/>
    <col min="9225" max="9225" width="12.5703125" customWidth="1"/>
    <col min="9229" max="9229" width="10.7109375" customWidth="1"/>
    <col min="9436" max="9436" width="3.7109375" customWidth="1"/>
    <col min="9437" max="9437" width="27.85546875" customWidth="1"/>
    <col min="9438" max="9438" width="3.7109375" customWidth="1"/>
    <col min="9439" max="9478" width="0" hidden="1" customWidth="1"/>
    <col min="9479" max="9479" width="10.28515625" customWidth="1"/>
    <col min="9481" max="9481" width="12.5703125" customWidth="1"/>
    <col min="9485" max="9485" width="10.7109375" customWidth="1"/>
    <col min="9692" max="9692" width="3.7109375" customWidth="1"/>
    <col min="9693" max="9693" width="27.85546875" customWidth="1"/>
    <col min="9694" max="9694" width="3.7109375" customWidth="1"/>
    <col min="9695" max="9734" width="0" hidden="1" customWidth="1"/>
    <col min="9735" max="9735" width="10.28515625" customWidth="1"/>
    <col min="9737" max="9737" width="12.5703125" customWidth="1"/>
    <col min="9741" max="9741" width="10.7109375" customWidth="1"/>
    <col min="9948" max="9948" width="3.7109375" customWidth="1"/>
    <col min="9949" max="9949" width="27.85546875" customWidth="1"/>
    <col min="9950" max="9950" width="3.7109375" customWidth="1"/>
    <col min="9951" max="9990" width="0" hidden="1" customWidth="1"/>
    <col min="9991" max="9991" width="10.28515625" customWidth="1"/>
    <col min="9993" max="9993" width="12.5703125" customWidth="1"/>
    <col min="9997" max="9997" width="10.7109375" customWidth="1"/>
    <col min="10204" max="10204" width="3.7109375" customWidth="1"/>
    <col min="10205" max="10205" width="27.85546875" customWidth="1"/>
    <col min="10206" max="10206" width="3.7109375" customWidth="1"/>
    <col min="10207" max="10246" width="0" hidden="1" customWidth="1"/>
    <col min="10247" max="10247" width="10.28515625" customWidth="1"/>
    <col min="10249" max="10249" width="12.5703125" customWidth="1"/>
    <col min="10253" max="10253" width="10.7109375" customWidth="1"/>
    <col min="10460" max="10460" width="3.7109375" customWidth="1"/>
    <col min="10461" max="10461" width="27.85546875" customWidth="1"/>
    <col min="10462" max="10462" width="3.7109375" customWidth="1"/>
    <col min="10463" max="10502" width="0" hidden="1" customWidth="1"/>
    <col min="10503" max="10503" width="10.28515625" customWidth="1"/>
    <col min="10505" max="10505" width="12.5703125" customWidth="1"/>
    <col min="10509" max="10509" width="10.7109375" customWidth="1"/>
    <col min="10716" max="10716" width="3.7109375" customWidth="1"/>
    <col min="10717" max="10717" width="27.85546875" customWidth="1"/>
    <col min="10718" max="10718" width="3.7109375" customWidth="1"/>
    <col min="10719" max="10758" width="0" hidden="1" customWidth="1"/>
    <col min="10759" max="10759" width="10.28515625" customWidth="1"/>
    <col min="10761" max="10761" width="12.5703125" customWidth="1"/>
    <col min="10765" max="10765" width="10.7109375" customWidth="1"/>
    <col min="10972" max="10972" width="3.7109375" customWidth="1"/>
    <col min="10973" max="10973" width="27.85546875" customWidth="1"/>
    <col min="10974" max="10974" width="3.7109375" customWidth="1"/>
    <col min="10975" max="11014" width="0" hidden="1" customWidth="1"/>
    <col min="11015" max="11015" width="10.28515625" customWidth="1"/>
    <col min="11017" max="11017" width="12.5703125" customWidth="1"/>
    <col min="11021" max="11021" width="10.7109375" customWidth="1"/>
    <col min="11228" max="11228" width="3.7109375" customWidth="1"/>
    <col min="11229" max="11229" width="27.85546875" customWidth="1"/>
    <col min="11230" max="11230" width="3.7109375" customWidth="1"/>
    <col min="11231" max="11270" width="0" hidden="1" customWidth="1"/>
    <col min="11271" max="11271" width="10.28515625" customWidth="1"/>
    <col min="11273" max="11273" width="12.5703125" customWidth="1"/>
    <col min="11277" max="11277" width="10.7109375" customWidth="1"/>
    <col min="11484" max="11484" width="3.7109375" customWidth="1"/>
    <col min="11485" max="11485" width="27.85546875" customWidth="1"/>
    <col min="11486" max="11486" width="3.7109375" customWidth="1"/>
    <col min="11487" max="11526" width="0" hidden="1" customWidth="1"/>
    <col min="11527" max="11527" width="10.28515625" customWidth="1"/>
    <col min="11529" max="11529" width="12.5703125" customWidth="1"/>
    <col min="11533" max="11533" width="10.7109375" customWidth="1"/>
    <col min="11740" max="11740" width="3.7109375" customWidth="1"/>
    <col min="11741" max="11741" width="27.85546875" customWidth="1"/>
    <col min="11742" max="11742" width="3.7109375" customWidth="1"/>
    <col min="11743" max="11782" width="0" hidden="1" customWidth="1"/>
    <col min="11783" max="11783" width="10.28515625" customWidth="1"/>
    <col min="11785" max="11785" width="12.5703125" customWidth="1"/>
    <col min="11789" max="11789" width="10.7109375" customWidth="1"/>
    <col min="11996" max="11996" width="3.7109375" customWidth="1"/>
    <col min="11997" max="11997" width="27.85546875" customWidth="1"/>
    <col min="11998" max="11998" width="3.7109375" customWidth="1"/>
    <col min="11999" max="12038" width="0" hidden="1" customWidth="1"/>
    <col min="12039" max="12039" width="10.28515625" customWidth="1"/>
    <col min="12041" max="12041" width="12.5703125" customWidth="1"/>
    <col min="12045" max="12045" width="10.7109375" customWidth="1"/>
    <col min="12252" max="12252" width="3.7109375" customWidth="1"/>
    <col min="12253" max="12253" width="27.85546875" customWidth="1"/>
    <col min="12254" max="12254" width="3.7109375" customWidth="1"/>
    <col min="12255" max="12294" width="0" hidden="1" customWidth="1"/>
    <col min="12295" max="12295" width="10.28515625" customWidth="1"/>
    <col min="12297" max="12297" width="12.5703125" customWidth="1"/>
    <col min="12301" max="12301" width="10.7109375" customWidth="1"/>
    <col min="12508" max="12508" width="3.7109375" customWidth="1"/>
    <col min="12509" max="12509" width="27.85546875" customWidth="1"/>
    <col min="12510" max="12510" width="3.7109375" customWidth="1"/>
    <col min="12511" max="12550" width="0" hidden="1" customWidth="1"/>
    <col min="12551" max="12551" width="10.28515625" customWidth="1"/>
    <col min="12553" max="12553" width="12.5703125" customWidth="1"/>
    <col min="12557" max="12557" width="10.7109375" customWidth="1"/>
    <col min="12764" max="12764" width="3.7109375" customWidth="1"/>
    <col min="12765" max="12765" width="27.85546875" customWidth="1"/>
    <col min="12766" max="12766" width="3.7109375" customWidth="1"/>
    <col min="12767" max="12806" width="0" hidden="1" customWidth="1"/>
    <col min="12807" max="12807" width="10.28515625" customWidth="1"/>
    <col min="12809" max="12809" width="12.5703125" customWidth="1"/>
    <col min="12813" max="12813" width="10.7109375" customWidth="1"/>
    <col min="13020" max="13020" width="3.7109375" customWidth="1"/>
    <col min="13021" max="13021" width="27.85546875" customWidth="1"/>
    <col min="13022" max="13022" width="3.7109375" customWidth="1"/>
    <col min="13023" max="13062" width="0" hidden="1" customWidth="1"/>
    <col min="13063" max="13063" width="10.28515625" customWidth="1"/>
    <col min="13065" max="13065" width="12.5703125" customWidth="1"/>
    <col min="13069" max="13069" width="10.7109375" customWidth="1"/>
    <col min="13276" max="13276" width="3.7109375" customWidth="1"/>
    <col min="13277" max="13277" width="27.85546875" customWidth="1"/>
    <col min="13278" max="13278" width="3.7109375" customWidth="1"/>
    <col min="13279" max="13318" width="0" hidden="1" customWidth="1"/>
    <col min="13319" max="13319" width="10.28515625" customWidth="1"/>
    <col min="13321" max="13321" width="12.5703125" customWidth="1"/>
    <col min="13325" max="13325" width="10.7109375" customWidth="1"/>
    <col min="13532" max="13532" width="3.7109375" customWidth="1"/>
    <col min="13533" max="13533" width="27.85546875" customWidth="1"/>
    <col min="13534" max="13534" width="3.7109375" customWidth="1"/>
    <col min="13535" max="13574" width="0" hidden="1" customWidth="1"/>
    <col min="13575" max="13575" width="10.28515625" customWidth="1"/>
    <col min="13577" max="13577" width="12.5703125" customWidth="1"/>
    <col min="13581" max="13581" width="10.7109375" customWidth="1"/>
    <col min="13788" max="13788" width="3.7109375" customWidth="1"/>
    <col min="13789" max="13789" width="27.85546875" customWidth="1"/>
    <col min="13790" max="13790" width="3.7109375" customWidth="1"/>
    <col min="13791" max="13830" width="0" hidden="1" customWidth="1"/>
    <col min="13831" max="13831" width="10.28515625" customWidth="1"/>
    <col min="13833" max="13833" width="12.5703125" customWidth="1"/>
    <col min="13837" max="13837" width="10.7109375" customWidth="1"/>
    <col min="14044" max="14044" width="3.7109375" customWidth="1"/>
    <col min="14045" max="14045" width="27.85546875" customWidth="1"/>
    <col min="14046" max="14046" width="3.7109375" customWidth="1"/>
    <col min="14047" max="14086" width="0" hidden="1" customWidth="1"/>
    <col min="14087" max="14087" width="10.28515625" customWidth="1"/>
    <col min="14089" max="14089" width="12.5703125" customWidth="1"/>
    <col min="14093" max="14093" width="10.7109375" customWidth="1"/>
    <col min="14300" max="14300" width="3.7109375" customWidth="1"/>
    <col min="14301" max="14301" width="27.85546875" customWidth="1"/>
    <col min="14302" max="14302" width="3.7109375" customWidth="1"/>
    <col min="14303" max="14342" width="0" hidden="1" customWidth="1"/>
    <col min="14343" max="14343" width="10.28515625" customWidth="1"/>
    <col min="14345" max="14345" width="12.5703125" customWidth="1"/>
    <col min="14349" max="14349" width="10.7109375" customWidth="1"/>
    <col min="14556" max="14556" width="3.7109375" customWidth="1"/>
    <col min="14557" max="14557" width="27.85546875" customWidth="1"/>
    <col min="14558" max="14558" width="3.7109375" customWidth="1"/>
    <col min="14559" max="14598" width="0" hidden="1" customWidth="1"/>
    <col min="14599" max="14599" width="10.28515625" customWidth="1"/>
    <col min="14601" max="14601" width="12.5703125" customWidth="1"/>
    <col min="14605" max="14605" width="10.7109375" customWidth="1"/>
    <col min="14812" max="14812" width="3.7109375" customWidth="1"/>
    <col min="14813" max="14813" width="27.85546875" customWidth="1"/>
    <col min="14814" max="14814" width="3.7109375" customWidth="1"/>
    <col min="14815" max="14854" width="0" hidden="1" customWidth="1"/>
    <col min="14855" max="14855" width="10.28515625" customWidth="1"/>
    <col min="14857" max="14857" width="12.5703125" customWidth="1"/>
    <col min="14861" max="14861" width="10.7109375" customWidth="1"/>
    <col min="15068" max="15068" width="3.7109375" customWidth="1"/>
    <col min="15069" max="15069" width="27.85546875" customWidth="1"/>
    <col min="15070" max="15070" width="3.7109375" customWidth="1"/>
    <col min="15071" max="15110" width="0" hidden="1" customWidth="1"/>
    <col min="15111" max="15111" width="10.28515625" customWidth="1"/>
    <col min="15113" max="15113" width="12.5703125" customWidth="1"/>
    <col min="15117" max="15117" width="10.7109375" customWidth="1"/>
    <col min="15324" max="15324" width="3.7109375" customWidth="1"/>
    <col min="15325" max="15325" width="27.85546875" customWidth="1"/>
    <col min="15326" max="15326" width="3.7109375" customWidth="1"/>
    <col min="15327" max="15366" width="0" hidden="1" customWidth="1"/>
    <col min="15367" max="15367" width="10.28515625" customWidth="1"/>
    <col min="15369" max="15369" width="12.5703125" customWidth="1"/>
    <col min="15373" max="15373" width="10.7109375" customWidth="1"/>
    <col min="15580" max="15580" width="3.7109375" customWidth="1"/>
    <col min="15581" max="15581" width="27.85546875" customWidth="1"/>
    <col min="15582" max="15582" width="3.7109375" customWidth="1"/>
    <col min="15583" max="15622" width="0" hidden="1" customWidth="1"/>
    <col min="15623" max="15623" width="10.28515625" customWidth="1"/>
    <col min="15625" max="15625" width="12.5703125" customWidth="1"/>
    <col min="15629" max="15629" width="10.7109375" customWidth="1"/>
    <col min="15836" max="15836" width="3.7109375" customWidth="1"/>
    <col min="15837" max="15837" width="27.85546875" customWidth="1"/>
    <col min="15838" max="15838" width="3.7109375" customWidth="1"/>
    <col min="15839" max="15878" width="0" hidden="1" customWidth="1"/>
    <col min="15879" max="15879" width="10.28515625" customWidth="1"/>
    <col min="15881" max="15881" width="12.5703125" customWidth="1"/>
    <col min="15885" max="15885" width="10.7109375" customWidth="1"/>
    <col min="16092" max="16092" width="3.7109375" customWidth="1"/>
    <col min="16093" max="16093" width="27.85546875" customWidth="1"/>
    <col min="16094" max="16094" width="3.7109375" customWidth="1"/>
    <col min="16095" max="16134" width="0" hidden="1" customWidth="1"/>
    <col min="16135" max="16135" width="10.28515625" customWidth="1"/>
    <col min="16137" max="16137" width="12.5703125" customWidth="1"/>
    <col min="16141" max="16141" width="10.7109375" customWidth="1"/>
  </cols>
  <sheetData>
    <row r="1" spans="1:16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6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6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6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</row>
    <row r="5" spans="1:16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</row>
    <row r="6" spans="1:16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6" ht="38.25" x14ac:dyDescent="0.25">
      <c r="A7" s="1" t="s">
        <v>1</v>
      </c>
      <c r="B7" s="2" t="s">
        <v>2</v>
      </c>
      <c r="C7" s="3" t="s">
        <v>3</v>
      </c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25"/>
    </row>
    <row r="8" spans="1:16" ht="15" customHeight="1" x14ac:dyDescent="0.25">
      <c r="A8" s="1"/>
      <c r="B8" s="2"/>
      <c r="C8" s="3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32"/>
      <c r="O8" s="126" t="s">
        <v>114</v>
      </c>
      <c r="P8" s="137" t="s">
        <v>164</v>
      </c>
    </row>
    <row r="9" spans="1:16" s="7" customFormat="1" ht="38.25" customHeight="1" x14ac:dyDescent="0.25">
      <c r="A9" s="4"/>
      <c r="B9" s="5" t="s">
        <v>194</v>
      </c>
      <c r="C9" s="6"/>
      <c r="D9" s="119" t="s">
        <v>141</v>
      </c>
      <c r="E9" s="117" t="s">
        <v>182</v>
      </c>
      <c r="F9" s="134" t="s">
        <v>152</v>
      </c>
      <c r="G9" s="135"/>
      <c r="H9" s="134" t="s">
        <v>130</v>
      </c>
      <c r="I9" s="135"/>
      <c r="J9" s="52" t="s">
        <v>132</v>
      </c>
      <c r="K9" s="134" t="s">
        <v>117</v>
      </c>
      <c r="L9" s="135"/>
      <c r="M9" s="136" t="s">
        <v>118</v>
      </c>
      <c r="N9" s="136"/>
      <c r="O9" s="127"/>
      <c r="P9" s="137"/>
    </row>
    <row r="10" spans="1:16" s="12" customFormat="1" x14ac:dyDescent="0.25">
      <c r="A10" s="8"/>
      <c r="B10" s="9" t="s">
        <v>12</v>
      </c>
      <c r="C10" s="10"/>
      <c r="D10" s="11" t="s">
        <v>155</v>
      </c>
      <c r="E10" s="11" t="s">
        <v>156</v>
      </c>
      <c r="F10" s="11" t="s">
        <v>155</v>
      </c>
      <c r="G10" s="11" t="s">
        <v>156</v>
      </c>
      <c r="H10" s="11" t="s">
        <v>155</v>
      </c>
      <c r="I10" s="11" t="s">
        <v>156</v>
      </c>
      <c r="J10" s="121" t="s">
        <v>186</v>
      </c>
      <c r="K10" s="11" t="s">
        <v>155</v>
      </c>
      <c r="L10" s="11" t="s">
        <v>156</v>
      </c>
      <c r="M10" s="11" t="s">
        <v>155</v>
      </c>
      <c r="N10" s="11" t="s">
        <v>156</v>
      </c>
      <c r="O10" s="53">
        <v>1</v>
      </c>
      <c r="P10" s="86">
        <v>1</v>
      </c>
    </row>
    <row r="11" spans="1:16" s="18" customFormat="1" ht="11.25" x14ac:dyDescent="0.2">
      <c r="A11" s="13"/>
      <c r="B11" s="14" t="s">
        <v>13</v>
      </c>
      <c r="C11" s="15"/>
      <c r="D11" s="16" t="s">
        <v>119</v>
      </c>
      <c r="E11" s="16" t="s">
        <v>17</v>
      </c>
      <c r="F11" s="16" t="s">
        <v>15</v>
      </c>
      <c r="G11" s="16" t="s">
        <v>15</v>
      </c>
      <c r="H11" s="16" t="s">
        <v>131</v>
      </c>
      <c r="I11" s="16" t="s">
        <v>142</v>
      </c>
      <c r="J11" s="16" t="s">
        <v>133</v>
      </c>
      <c r="K11" s="16" t="s">
        <v>121</v>
      </c>
      <c r="L11" s="16" t="s">
        <v>121</v>
      </c>
      <c r="M11" s="16" t="s">
        <v>17</v>
      </c>
      <c r="N11" s="16" t="s">
        <v>17</v>
      </c>
      <c r="O11" s="17"/>
      <c r="P11" s="84"/>
    </row>
    <row r="12" spans="1:16" x14ac:dyDescent="0.25">
      <c r="A12" s="8"/>
      <c r="B12" s="19" t="s">
        <v>19</v>
      </c>
      <c r="C12" s="20"/>
      <c r="D12" s="22"/>
      <c r="E12" s="22"/>
      <c r="F12" s="22"/>
      <c r="G12" s="22"/>
      <c r="H12" s="22"/>
      <c r="I12" s="22"/>
      <c r="J12" s="23"/>
      <c r="K12" s="22"/>
      <c r="L12" s="22"/>
      <c r="M12" s="22"/>
      <c r="N12" s="22"/>
      <c r="O12" s="24"/>
      <c r="P12" s="25"/>
    </row>
    <row r="13" spans="1:16" x14ac:dyDescent="0.25">
      <c r="A13" s="26">
        <v>1</v>
      </c>
      <c r="B13" s="27" t="s">
        <v>20</v>
      </c>
      <c r="C13" s="28" t="s">
        <v>21</v>
      </c>
      <c r="D13" s="29"/>
      <c r="E13" s="29"/>
      <c r="F13" s="29"/>
      <c r="G13" s="35"/>
      <c r="H13" s="29"/>
      <c r="I13" s="29"/>
      <c r="J13" s="30"/>
      <c r="K13" s="29"/>
      <c r="L13" s="29"/>
      <c r="M13" s="29"/>
      <c r="N13" s="29"/>
      <c r="O13" s="31">
        <f>(D13+F13+H13+J13+K13+M13)*$O$10</f>
        <v>0</v>
      </c>
      <c r="P13" s="102">
        <f>(E13+G13+I13+J13+L13+N13)*$P$10</f>
        <v>0</v>
      </c>
    </row>
    <row r="14" spans="1:16" x14ac:dyDescent="0.25">
      <c r="A14" s="26">
        <v>2</v>
      </c>
      <c r="B14" s="32" t="s">
        <v>22</v>
      </c>
      <c r="C14" s="33" t="s">
        <v>21</v>
      </c>
      <c r="D14" s="29"/>
      <c r="E14" s="29"/>
      <c r="F14" s="29"/>
      <c r="G14" s="35"/>
      <c r="H14" s="29"/>
      <c r="I14" s="29"/>
      <c r="J14" s="30"/>
      <c r="K14" s="29"/>
      <c r="L14" s="29"/>
      <c r="M14" s="29">
        <v>0.03</v>
      </c>
      <c r="N14" s="29">
        <v>0.03</v>
      </c>
      <c r="O14" s="31">
        <f t="shared" ref="O14:O77" si="0">(D14+F14+H14+J14+K14+M14)*$O$10</f>
        <v>0.03</v>
      </c>
      <c r="P14" s="102">
        <f t="shared" ref="P14:P77" si="1">(E14+G14+I14+J14+L14+N14)*$P$10</f>
        <v>0.03</v>
      </c>
    </row>
    <row r="15" spans="1:16" x14ac:dyDescent="0.25">
      <c r="A15" s="26">
        <v>3</v>
      </c>
      <c r="B15" s="27" t="s">
        <v>23</v>
      </c>
      <c r="C15" s="28" t="s">
        <v>21</v>
      </c>
      <c r="D15" s="29"/>
      <c r="E15" s="29"/>
      <c r="F15" s="29"/>
      <c r="G15" s="35"/>
      <c r="H15" s="29"/>
      <c r="I15" s="29"/>
      <c r="J15" s="30"/>
      <c r="K15" s="29">
        <v>0.02</v>
      </c>
      <c r="L15" s="29">
        <v>0.02</v>
      </c>
      <c r="M15" s="29"/>
      <c r="N15" s="29"/>
      <c r="O15" s="31">
        <f t="shared" si="0"/>
        <v>0.02</v>
      </c>
      <c r="P15" s="102">
        <f t="shared" si="1"/>
        <v>0.02</v>
      </c>
    </row>
    <row r="16" spans="1:16" x14ac:dyDescent="0.25">
      <c r="A16" s="26">
        <v>4</v>
      </c>
      <c r="B16" s="27" t="s">
        <v>24</v>
      </c>
      <c r="C16" s="28" t="s">
        <v>21</v>
      </c>
      <c r="D16" s="29"/>
      <c r="E16" s="29"/>
      <c r="F16" s="29"/>
      <c r="G16" s="35"/>
      <c r="H16" s="29"/>
      <c r="I16" s="29"/>
      <c r="J16" s="30"/>
      <c r="K16" s="29"/>
      <c r="L16" s="29"/>
      <c r="M16" s="29"/>
      <c r="N16" s="29"/>
      <c r="O16" s="31">
        <f t="shared" si="0"/>
        <v>0</v>
      </c>
      <c r="P16" s="102">
        <f t="shared" si="1"/>
        <v>0</v>
      </c>
    </row>
    <row r="17" spans="1:16" x14ac:dyDescent="0.25">
      <c r="A17" s="8"/>
      <c r="B17" s="19" t="s">
        <v>25</v>
      </c>
      <c r="C17" s="20"/>
      <c r="D17" s="22"/>
      <c r="E17" s="22"/>
      <c r="F17" s="22"/>
      <c r="G17" s="101"/>
      <c r="H17" s="22"/>
      <c r="I17" s="22"/>
      <c r="J17" s="30"/>
      <c r="K17" s="22"/>
      <c r="L17" s="22"/>
      <c r="M17" s="22"/>
      <c r="N17" s="22"/>
      <c r="O17" s="31">
        <f t="shared" si="0"/>
        <v>0</v>
      </c>
      <c r="P17" s="102">
        <f t="shared" si="1"/>
        <v>0</v>
      </c>
    </row>
    <row r="18" spans="1:16" x14ac:dyDescent="0.25">
      <c r="A18" s="26">
        <v>5</v>
      </c>
      <c r="B18" s="32" t="s">
        <v>26</v>
      </c>
      <c r="C18" s="33" t="s">
        <v>21</v>
      </c>
      <c r="D18" s="29"/>
      <c r="E18" s="29"/>
      <c r="F18" s="29"/>
      <c r="G18" s="35"/>
      <c r="H18" s="29"/>
      <c r="I18" s="29"/>
      <c r="J18" s="30"/>
      <c r="K18" s="29"/>
      <c r="L18" s="29"/>
      <c r="M18" s="29"/>
      <c r="N18" s="29"/>
      <c r="O18" s="31">
        <f t="shared" si="0"/>
        <v>0</v>
      </c>
      <c r="P18" s="102">
        <f t="shared" si="1"/>
        <v>0</v>
      </c>
    </row>
    <row r="19" spans="1:16" x14ac:dyDescent="0.25">
      <c r="A19" s="26">
        <v>6</v>
      </c>
      <c r="B19" s="27" t="s">
        <v>27</v>
      </c>
      <c r="C19" s="28" t="s">
        <v>21</v>
      </c>
      <c r="D19" s="29"/>
      <c r="E19" s="29"/>
      <c r="F19" s="29"/>
      <c r="G19" s="35"/>
      <c r="H19" s="29"/>
      <c r="I19" s="29"/>
      <c r="J19" s="30"/>
      <c r="K19" s="29"/>
      <c r="L19" s="29"/>
      <c r="M19" s="29"/>
      <c r="N19" s="29"/>
      <c r="O19" s="31">
        <f t="shared" si="0"/>
        <v>0</v>
      </c>
      <c r="P19" s="102">
        <f t="shared" si="1"/>
        <v>0</v>
      </c>
    </row>
    <row r="20" spans="1:16" x14ac:dyDescent="0.25">
      <c r="A20" s="26">
        <v>7</v>
      </c>
      <c r="B20" s="27" t="s">
        <v>28</v>
      </c>
      <c r="C20" s="28" t="s">
        <v>21</v>
      </c>
      <c r="D20" s="29"/>
      <c r="E20" s="29"/>
      <c r="F20" s="29">
        <v>0.10199999999999999</v>
      </c>
      <c r="G20" s="35">
        <v>0.10199999999999999</v>
      </c>
      <c r="H20" s="29"/>
      <c r="I20" s="29"/>
      <c r="J20" s="30"/>
      <c r="K20" s="29"/>
      <c r="L20" s="29"/>
      <c r="M20" s="29"/>
      <c r="N20" s="29"/>
      <c r="O20" s="31">
        <f t="shared" si="0"/>
        <v>0.10199999999999999</v>
      </c>
      <c r="P20" s="102">
        <f t="shared" si="1"/>
        <v>0.10199999999999999</v>
      </c>
    </row>
    <row r="21" spans="1:16" x14ac:dyDescent="0.25">
      <c r="A21" s="26">
        <v>8</v>
      </c>
      <c r="B21" s="32" t="s">
        <v>29</v>
      </c>
      <c r="C21" s="33" t="s">
        <v>21</v>
      </c>
      <c r="D21" s="29"/>
      <c r="E21" s="29"/>
      <c r="F21" s="29"/>
      <c r="G21" s="35"/>
      <c r="H21" s="29"/>
      <c r="I21" s="29"/>
      <c r="J21" s="30"/>
      <c r="K21" s="29"/>
      <c r="L21" s="29"/>
      <c r="M21" s="29"/>
      <c r="N21" s="29"/>
      <c r="O21" s="31">
        <f t="shared" si="0"/>
        <v>0</v>
      </c>
      <c r="P21" s="102">
        <f t="shared" si="1"/>
        <v>0</v>
      </c>
    </row>
    <row r="22" spans="1:16" x14ac:dyDescent="0.25">
      <c r="A22" s="26">
        <v>9</v>
      </c>
      <c r="B22" s="27" t="s">
        <v>30</v>
      </c>
      <c r="C22" s="28" t="s">
        <v>21</v>
      </c>
      <c r="D22" s="29"/>
      <c r="E22" s="29"/>
      <c r="F22" s="29"/>
      <c r="G22" s="35"/>
      <c r="H22" s="29"/>
      <c r="I22" s="29"/>
      <c r="J22" s="30"/>
      <c r="K22" s="29"/>
      <c r="L22" s="29"/>
      <c r="M22" s="29"/>
      <c r="N22" s="29"/>
      <c r="O22" s="31">
        <f t="shared" si="0"/>
        <v>0</v>
      </c>
      <c r="P22" s="102">
        <f t="shared" si="1"/>
        <v>0</v>
      </c>
    </row>
    <row r="23" spans="1:16" x14ac:dyDescent="0.25">
      <c r="A23" s="26">
        <v>10</v>
      </c>
      <c r="B23" s="36" t="s">
        <v>31</v>
      </c>
      <c r="C23" s="37" t="s">
        <v>21</v>
      </c>
      <c r="D23" s="29"/>
      <c r="E23" s="29"/>
      <c r="F23" s="29"/>
      <c r="G23" s="35"/>
      <c r="H23" s="29"/>
      <c r="I23" s="29"/>
      <c r="J23" s="30"/>
      <c r="K23" s="29"/>
      <c r="L23" s="29"/>
      <c r="M23" s="29"/>
      <c r="N23" s="29"/>
      <c r="O23" s="31">
        <f t="shared" si="0"/>
        <v>0</v>
      </c>
      <c r="P23" s="102">
        <f t="shared" si="1"/>
        <v>0</v>
      </c>
    </row>
    <row r="24" spans="1:16" ht="21" x14ac:dyDescent="0.25">
      <c r="A24" s="26">
        <v>11</v>
      </c>
      <c r="B24" s="54" t="s">
        <v>158</v>
      </c>
      <c r="C24" s="37" t="s">
        <v>105</v>
      </c>
      <c r="D24" s="29"/>
      <c r="E24" s="29"/>
      <c r="F24" s="29"/>
      <c r="G24" s="35"/>
      <c r="H24" s="29"/>
      <c r="I24" s="29"/>
      <c r="J24" s="30"/>
      <c r="K24" s="29"/>
      <c r="L24" s="29"/>
      <c r="M24" s="29"/>
      <c r="N24" s="29"/>
      <c r="O24" s="31">
        <f t="shared" si="0"/>
        <v>0</v>
      </c>
      <c r="P24" s="102">
        <f t="shared" si="1"/>
        <v>0</v>
      </c>
    </row>
    <row r="25" spans="1:16" ht="21" x14ac:dyDescent="0.25">
      <c r="A25" s="26">
        <v>12</v>
      </c>
      <c r="B25" s="54" t="s">
        <v>159</v>
      </c>
      <c r="C25" s="37" t="s">
        <v>105</v>
      </c>
      <c r="D25" s="29"/>
      <c r="E25" s="29"/>
      <c r="F25" s="29"/>
      <c r="G25" s="35"/>
      <c r="H25" s="29"/>
      <c r="I25" s="29"/>
      <c r="J25" s="30"/>
      <c r="K25" s="29"/>
      <c r="L25" s="29"/>
      <c r="M25" s="29"/>
      <c r="N25" s="29"/>
      <c r="O25" s="31">
        <f t="shared" si="0"/>
        <v>0</v>
      </c>
      <c r="P25" s="102">
        <f t="shared" si="1"/>
        <v>0</v>
      </c>
    </row>
    <row r="26" spans="1:16" x14ac:dyDescent="0.25">
      <c r="A26" s="26">
        <v>13</v>
      </c>
      <c r="B26" s="54" t="s">
        <v>161</v>
      </c>
      <c r="C26" s="37" t="s">
        <v>105</v>
      </c>
      <c r="D26" s="29"/>
      <c r="E26" s="29"/>
      <c r="F26" s="29"/>
      <c r="G26" s="35"/>
      <c r="H26" s="29"/>
      <c r="I26" s="29"/>
      <c r="J26" s="30"/>
      <c r="K26" s="29"/>
      <c r="L26" s="29"/>
      <c r="M26" s="29"/>
      <c r="N26" s="29"/>
      <c r="O26" s="31">
        <f t="shared" si="0"/>
        <v>0</v>
      </c>
      <c r="P26" s="102">
        <f t="shared" si="1"/>
        <v>0</v>
      </c>
    </row>
    <row r="27" spans="1:16" ht="21" x14ac:dyDescent="0.25">
      <c r="A27" s="26">
        <v>14</v>
      </c>
      <c r="B27" s="54" t="s">
        <v>160</v>
      </c>
      <c r="C27" s="37" t="s">
        <v>105</v>
      </c>
      <c r="D27" s="29"/>
      <c r="E27" s="29"/>
      <c r="F27" s="29"/>
      <c r="G27" s="35"/>
      <c r="H27" s="29"/>
      <c r="I27" s="29"/>
      <c r="J27" s="30"/>
      <c r="K27" s="29"/>
      <c r="L27" s="29"/>
      <c r="M27" s="29"/>
      <c r="N27" s="29"/>
      <c r="O27" s="31">
        <f t="shared" si="0"/>
        <v>0</v>
      </c>
      <c r="P27" s="102">
        <f t="shared" si="1"/>
        <v>0</v>
      </c>
    </row>
    <row r="28" spans="1:16" x14ac:dyDescent="0.25">
      <c r="A28" s="26">
        <v>15</v>
      </c>
      <c r="B28" s="54" t="s">
        <v>122</v>
      </c>
      <c r="C28" s="37" t="s">
        <v>21</v>
      </c>
      <c r="D28" s="29"/>
      <c r="E28" s="29"/>
      <c r="F28" s="29"/>
      <c r="G28" s="35"/>
      <c r="H28" s="29"/>
      <c r="I28" s="29"/>
      <c r="J28" s="30"/>
      <c r="K28" s="29"/>
      <c r="L28" s="29"/>
      <c r="M28" s="29"/>
      <c r="N28" s="29"/>
      <c r="O28" s="31">
        <f t="shared" si="0"/>
        <v>0</v>
      </c>
      <c r="P28" s="102">
        <f t="shared" si="1"/>
        <v>0</v>
      </c>
    </row>
    <row r="29" spans="1:16" x14ac:dyDescent="0.25">
      <c r="A29" s="8"/>
      <c r="B29" s="19" t="s">
        <v>32</v>
      </c>
      <c r="C29" s="20"/>
      <c r="D29" s="29"/>
      <c r="E29" s="29"/>
      <c r="F29" s="29"/>
      <c r="G29" s="35"/>
      <c r="H29" s="29"/>
      <c r="I29" s="29"/>
      <c r="J29" s="30"/>
      <c r="K29" s="29"/>
      <c r="L29" s="29"/>
      <c r="M29" s="29"/>
      <c r="N29" s="29"/>
      <c r="O29" s="31">
        <f t="shared" si="0"/>
        <v>0</v>
      </c>
      <c r="P29" s="102">
        <f t="shared" si="1"/>
        <v>0</v>
      </c>
    </row>
    <row r="30" spans="1:16" x14ac:dyDescent="0.25">
      <c r="A30" s="26">
        <v>16</v>
      </c>
      <c r="B30" s="32" t="s">
        <v>33</v>
      </c>
      <c r="C30" s="33" t="s">
        <v>21</v>
      </c>
      <c r="D30" s="29"/>
      <c r="E30" s="29"/>
      <c r="F30" s="29"/>
      <c r="G30" s="35"/>
      <c r="H30" s="29"/>
      <c r="I30" s="29"/>
      <c r="J30" s="30"/>
      <c r="K30" s="29"/>
      <c r="L30" s="29"/>
      <c r="M30" s="29"/>
      <c r="N30" s="29"/>
      <c r="O30" s="31">
        <f t="shared" si="0"/>
        <v>0</v>
      </c>
      <c r="P30" s="102">
        <f t="shared" si="1"/>
        <v>0</v>
      </c>
    </row>
    <row r="31" spans="1:16" x14ac:dyDescent="0.25">
      <c r="A31" s="26">
        <v>17</v>
      </c>
      <c r="B31" s="32" t="s">
        <v>34</v>
      </c>
      <c r="C31" s="33" t="s">
        <v>21</v>
      </c>
      <c r="D31" s="29"/>
      <c r="E31" s="29"/>
      <c r="F31" s="29"/>
      <c r="G31" s="35"/>
      <c r="H31" s="29"/>
      <c r="I31" s="29"/>
      <c r="J31" s="30"/>
      <c r="K31" s="29"/>
      <c r="L31" s="29"/>
      <c r="M31" s="29"/>
      <c r="N31" s="29"/>
      <c r="O31" s="31">
        <f t="shared" si="0"/>
        <v>0</v>
      </c>
      <c r="P31" s="102">
        <f t="shared" si="1"/>
        <v>0</v>
      </c>
    </row>
    <row r="32" spans="1:16" x14ac:dyDescent="0.25">
      <c r="A32" s="26">
        <v>18</v>
      </c>
      <c r="B32" s="55" t="s">
        <v>162</v>
      </c>
      <c r="C32" s="56" t="s">
        <v>105</v>
      </c>
      <c r="D32" s="29"/>
      <c r="E32" s="29"/>
      <c r="F32" s="29"/>
      <c r="G32" s="35"/>
      <c r="H32" s="29"/>
      <c r="I32" s="29"/>
      <c r="J32" s="30"/>
      <c r="K32" s="29"/>
      <c r="L32" s="29"/>
      <c r="M32" s="29"/>
      <c r="N32" s="29"/>
      <c r="O32" s="31">
        <f t="shared" si="0"/>
        <v>0</v>
      </c>
      <c r="P32" s="102">
        <f t="shared" si="1"/>
        <v>0</v>
      </c>
    </row>
    <row r="33" spans="1:16" x14ac:dyDescent="0.25">
      <c r="A33" s="26">
        <v>19</v>
      </c>
      <c r="B33" s="55" t="s">
        <v>163</v>
      </c>
      <c r="C33" s="56" t="s">
        <v>105</v>
      </c>
      <c r="D33" s="29"/>
      <c r="E33" s="29"/>
      <c r="F33" s="29"/>
      <c r="G33" s="35"/>
      <c r="H33" s="29"/>
      <c r="I33" s="29"/>
      <c r="J33" s="30"/>
      <c r="K33" s="29"/>
      <c r="L33" s="29"/>
      <c r="M33" s="29"/>
      <c r="N33" s="29"/>
      <c r="O33" s="31">
        <f t="shared" si="0"/>
        <v>0</v>
      </c>
      <c r="P33" s="102">
        <f t="shared" si="1"/>
        <v>0</v>
      </c>
    </row>
    <row r="34" spans="1:16" x14ac:dyDescent="0.25">
      <c r="A34" s="8"/>
      <c r="B34" s="19" t="s">
        <v>35</v>
      </c>
      <c r="C34" s="20"/>
      <c r="D34" s="22"/>
      <c r="E34" s="22"/>
      <c r="F34" s="22"/>
      <c r="G34" s="101"/>
      <c r="H34" s="22"/>
      <c r="I34" s="22"/>
      <c r="J34" s="30"/>
      <c r="K34" s="22"/>
      <c r="L34" s="22"/>
      <c r="M34" s="22"/>
      <c r="N34" s="22"/>
      <c r="O34" s="31">
        <f t="shared" si="0"/>
        <v>0</v>
      </c>
      <c r="P34" s="102">
        <f t="shared" si="1"/>
        <v>0</v>
      </c>
    </row>
    <row r="35" spans="1:16" x14ac:dyDescent="0.25">
      <c r="A35" s="26">
        <v>20</v>
      </c>
      <c r="B35" s="27" t="s">
        <v>36</v>
      </c>
      <c r="C35" s="28" t="s">
        <v>21</v>
      </c>
      <c r="D35" s="29"/>
      <c r="E35" s="29"/>
      <c r="F35" s="29"/>
      <c r="G35" s="35"/>
      <c r="H35" s="29"/>
      <c r="I35" s="29"/>
      <c r="J35" s="30"/>
      <c r="K35" s="29"/>
      <c r="L35" s="29"/>
      <c r="M35" s="29"/>
      <c r="N35" s="29"/>
      <c r="O35" s="31">
        <f t="shared" si="0"/>
        <v>0</v>
      </c>
      <c r="P35" s="102">
        <f t="shared" si="1"/>
        <v>0</v>
      </c>
    </row>
    <row r="36" spans="1:16" x14ac:dyDescent="0.25">
      <c r="A36" s="26">
        <v>21</v>
      </c>
      <c r="B36" s="32" t="s">
        <v>37</v>
      </c>
      <c r="C36" s="33" t="s">
        <v>21</v>
      </c>
      <c r="D36" s="29"/>
      <c r="E36" s="29"/>
      <c r="F36" s="29"/>
      <c r="G36" s="35"/>
      <c r="H36" s="29"/>
      <c r="I36" s="29"/>
      <c r="J36" s="30"/>
      <c r="K36" s="29"/>
      <c r="L36" s="29"/>
      <c r="M36" s="29"/>
      <c r="N36" s="29"/>
      <c r="O36" s="31">
        <f t="shared" si="0"/>
        <v>0</v>
      </c>
      <c r="P36" s="102">
        <f t="shared" si="1"/>
        <v>0</v>
      </c>
    </row>
    <row r="37" spans="1:16" x14ac:dyDescent="0.25">
      <c r="A37" s="26">
        <v>22</v>
      </c>
      <c r="B37" s="32" t="s">
        <v>38</v>
      </c>
      <c r="C37" s="33" t="s">
        <v>21</v>
      </c>
      <c r="D37" s="29"/>
      <c r="E37" s="29"/>
      <c r="F37" s="29"/>
      <c r="G37" s="35"/>
      <c r="H37" s="29"/>
      <c r="I37" s="29"/>
      <c r="J37" s="30"/>
      <c r="K37" s="29"/>
      <c r="L37" s="29"/>
      <c r="M37" s="29"/>
      <c r="N37" s="29"/>
      <c r="O37" s="31">
        <f t="shared" si="0"/>
        <v>0</v>
      </c>
      <c r="P37" s="102">
        <f t="shared" si="1"/>
        <v>0</v>
      </c>
    </row>
    <row r="38" spans="1:16" x14ac:dyDescent="0.25">
      <c r="A38" s="26">
        <v>23</v>
      </c>
      <c r="B38" s="32" t="s">
        <v>39</v>
      </c>
      <c r="C38" s="33" t="s">
        <v>21</v>
      </c>
      <c r="D38" s="29"/>
      <c r="E38" s="29"/>
      <c r="F38" s="29"/>
      <c r="G38" s="35"/>
      <c r="H38" s="29"/>
      <c r="I38" s="29"/>
      <c r="J38" s="30"/>
      <c r="K38" s="29"/>
      <c r="L38" s="29"/>
      <c r="M38" s="29"/>
      <c r="N38" s="29"/>
      <c r="O38" s="31">
        <f t="shared" si="0"/>
        <v>0</v>
      </c>
      <c r="P38" s="102">
        <f t="shared" si="1"/>
        <v>0</v>
      </c>
    </row>
    <row r="39" spans="1:16" x14ac:dyDescent="0.25">
      <c r="A39" s="26">
        <v>24</v>
      </c>
      <c r="B39" s="27" t="s">
        <v>40</v>
      </c>
      <c r="C39" s="28" t="s">
        <v>21</v>
      </c>
      <c r="D39" s="29"/>
      <c r="E39" s="29"/>
      <c r="F39" s="29"/>
      <c r="G39" s="35"/>
      <c r="H39" s="29"/>
      <c r="I39" s="29"/>
      <c r="J39" s="30"/>
      <c r="K39" s="29"/>
      <c r="L39" s="29"/>
      <c r="M39" s="29"/>
      <c r="N39" s="29"/>
      <c r="O39" s="31">
        <f t="shared" si="0"/>
        <v>0</v>
      </c>
      <c r="P39" s="102">
        <f t="shared" si="1"/>
        <v>0</v>
      </c>
    </row>
    <row r="40" spans="1:16" x14ac:dyDescent="0.25">
      <c r="A40" s="26">
        <v>25</v>
      </c>
      <c r="B40" s="27" t="s">
        <v>41</v>
      </c>
      <c r="C40" s="28" t="s">
        <v>21</v>
      </c>
      <c r="D40" s="29"/>
      <c r="E40" s="29"/>
      <c r="F40" s="29"/>
      <c r="G40" s="35"/>
      <c r="H40" s="29">
        <v>5.2499999999999998E-2</v>
      </c>
      <c r="I40" s="29">
        <f>H40*1.2</f>
        <v>6.3E-2</v>
      </c>
      <c r="J40" s="30"/>
      <c r="K40" s="29"/>
      <c r="L40" s="29"/>
      <c r="M40" s="29"/>
      <c r="N40" s="29"/>
      <c r="O40" s="31">
        <f t="shared" si="0"/>
        <v>5.2499999999999998E-2</v>
      </c>
      <c r="P40" s="102">
        <f t="shared" si="1"/>
        <v>6.3E-2</v>
      </c>
    </row>
    <row r="41" spans="1:16" x14ac:dyDescent="0.25">
      <c r="A41" s="26">
        <v>26</v>
      </c>
      <c r="B41" s="27" t="s">
        <v>42</v>
      </c>
      <c r="C41" s="28" t="s">
        <v>21</v>
      </c>
      <c r="D41" s="29"/>
      <c r="E41" s="29"/>
      <c r="F41" s="29"/>
      <c r="G41" s="35"/>
      <c r="H41" s="29"/>
      <c r="I41" s="29"/>
      <c r="J41" s="30"/>
      <c r="K41" s="29"/>
      <c r="L41" s="29"/>
      <c r="M41" s="29"/>
      <c r="N41" s="29"/>
      <c r="O41" s="31">
        <f t="shared" si="0"/>
        <v>0</v>
      </c>
      <c r="P41" s="102">
        <f t="shared" si="1"/>
        <v>0</v>
      </c>
    </row>
    <row r="42" spans="1:16" x14ac:dyDescent="0.25">
      <c r="A42" s="26">
        <v>27</v>
      </c>
      <c r="B42" s="27" t="s">
        <v>43</v>
      </c>
      <c r="C42" s="28" t="s">
        <v>21</v>
      </c>
      <c r="D42" s="29"/>
      <c r="E42" s="29"/>
      <c r="F42" s="29"/>
      <c r="G42" s="35"/>
      <c r="H42" s="29"/>
      <c r="I42" s="29"/>
      <c r="J42" s="30"/>
      <c r="K42" s="29"/>
      <c r="L42" s="29"/>
      <c r="M42" s="29"/>
      <c r="N42" s="29"/>
      <c r="O42" s="31">
        <f t="shared" si="0"/>
        <v>0</v>
      </c>
      <c r="P42" s="102">
        <f t="shared" si="1"/>
        <v>0</v>
      </c>
    </row>
    <row r="43" spans="1:16" x14ac:dyDescent="0.25">
      <c r="A43" s="26">
        <v>28</v>
      </c>
      <c r="B43" s="27" t="s">
        <v>44</v>
      </c>
      <c r="C43" s="28" t="s">
        <v>21</v>
      </c>
      <c r="D43" s="29"/>
      <c r="E43" s="29"/>
      <c r="F43" s="29"/>
      <c r="G43" s="35"/>
      <c r="H43" s="29"/>
      <c r="I43" s="29"/>
      <c r="J43" s="30"/>
      <c r="K43" s="29"/>
      <c r="L43" s="29"/>
      <c r="M43" s="29"/>
      <c r="N43" s="29"/>
      <c r="O43" s="31">
        <f t="shared" si="0"/>
        <v>0</v>
      </c>
      <c r="P43" s="102">
        <f t="shared" si="1"/>
        <v>0</v>
      </c>
    </row>
    <row r="44" spans="1:16" x14ac:dyDescent="0.25">
      <c r="A44" s="26">
        <v>29</v>
      </c>
      <c r="B44" s="27" t="s">
        <v>45</v>
      </c>
      <c r="C44" s="28" t="s">
        <v>21</v>
      </c>
      <c r="D44" s="29"/>
      <c r="E44" s="29"/>
      <c r="F44" s="29"/>
      <c r="G44" s="35"/>
      <c r="H44" s="29"/>
      <c r="I44" s="29"/>
      <c r="J44" s="30"/>
      <c r="K44" s="29"/>
      <c r="L44" s="29"/>
      <c r="M44" s="29"/>
      <c r="N44" s="29"/>
      <c r="O44" s="31">
        <f t="shared" si="0"/>
        <v>0</v>
      </c>
      <c r="P44" s="102">
        <f t="shared" si="1"/>
        <v>0</v>
      </c>
    </row>
    <row r="45" spans="1:16" x14ac:dyDescent="0.25">
      <c r="A45" s="26">
        <v>30</v>
      </c>
      <c r="B45" s="27" t="s">
        <v>46</v>
      </c>
      <c r="C45" s="28" t="s">
        <v>21</v>
      </c>
      <c r="D45" s="29"/>
      <c r="E45" s="29"/>
      <c r="F45" s="29"/>
      <c r="G45" s="35"/>
      <c r="H45" s="29"/>
      <c r="I45" s="29"/>
      <c r="J45" s="30"/>
      <c r="K45" s="29"/>
      <c r="L45" s="29"/>
      <c r="M45" s="29"/>
      <c r="N45" s="29"/>
      <c r="O45" s="31">
        <f t="shared" si="0"/>
        <v>0</v>
      </c>
      <c r="P45" s="102">
        <f t="shared" si="1"/>
        <v>0</v>
      </c>
    </row>
    <row r="46" spans="1:16" x14ac:dyDescent="0.25">
      <c r="A46" s="26">
        <v>31</v>
      </c>
      <c r="B46" s="32" t="s">
        <v>47</v>
      </c>
      <c r="C46" s="33" t="s">
        <v>21</v>
      </c>
      <c r="D46" s="29"/>
      <c r="E46" s="29"/>
      <c r="F46" s="29"/>
      <c r="G46" s="35"/>
      <c r="H46" s="29"/>
      <c r="I46" s="29"/>
      <c r="J46" s="30"/>
      <c r="K46" s="29"/>
      <c r="L46" s="29"/>
      <c r="M46" s="29"/>
      <c r="N46" s="29"/>
      <c r="O46" s="31">
        <f t="shared" si="0"/>
        <v>0</v>
      </c>
      <c r="P46" s="102">
        <f t="shared" si="1"/>
        <v>0</v>
      </c>
    </row>
    <row r="47" spans="1:16" x14ac:dyDescent="0.25">
      <c r="A47" s="26">
        <v>32</v>
      </c>
      <c r="B47" s="27" t="s">
        <v>48</v>
      </c>
      <c r="C47" s="28" t="s">
        <v>21</v>
      </c>
      <c r="D47" s="29"/>
      <c r="E47" s="29"/>
      <c r="F47" s="29"/>
      <c r="G47" s="35"/>
      <c r="H47" s="29"/>
      <c r="I47" s="29"/>
      <c r="J47" s="30"/>
      <c r="K47" s="29"/>
      <c r="L47" s="29"/>
      <c r="M47" s="29"/>
      <c r="N47" s="29"/>
      <c r="O47" s="31">
        <f t="shared" si="0"/>
        <v>0</v>
      </c>
      <c r="P47" s="102">
        <f t="shared" si="1"/>
        <v>0</v>
      </c>
    </row>
    <row r="48" spans="1:16" x14ac:dyDescent="0.25">
      <c r="A48" s="26">
        <v>33</v>
      </c>
      <c r="B48" s="27" t="s">
        <v>49</v>
      </c>
      <c r="C48" s="28" t="s">
        <v>21</v>
      </c>
      <c r="D48" s="34"/>
      <c r="E48" s="34"/>
      <c r="F48" s="34"/>
      <c r="G48" s="35"/>
      <c r="H48" s="34"/>
      <c r="I48" s="34"/>
      <c r="J48" s="35">
        <v>1.4999999999999999E-2</v>
      </c>
      <c r="K48" s="29"/>
      <c r="L48" s="29"/>
      <c r="M48" s="29"/>
      <c r="N48" s="29"/>
      <c r="O48" s="31">
        <f t="shared" si="0"/>
        <v>1.4999999999999999E-2</v>
      </c>
      <c r="P48" s="102">
        <f t="shared" si="1"/>
        <v>1.4999999999999999E-2</v>
      </c>
    </row>
    <row r="49" spans="1:16" x14ac:dyDescent="0.25">
      <c r="A49" s="26">
        <v>34</v>
      </c>
      <c r="B49" s="27" t="s">
        <v>50</v>
      </c>
      <c r="C49" s="28" t="s">
        <v>21</v>
      </c>
      <c r="D49" s="29">
        <v>2E-3</v>
      </c>
      <c r="E49" s="35"/>
      <c r="F49" s="29">
        <v>1.5E-3</v>
      </c>
      <c r="G49" s="34">
        <v>1.5E-3</v>
      </c>
      <c r="H49" s="29">
        <v>2.5000000000000001E-3</v>
      </c>
      <c r="I49" s="29">
        <f>H49*1.2</f>
        <v>3.0000000000000001E-3</v>
      </c>
      <c r="J49" s="30"/>
      <c r="K49" s="29"/>
      <c r="L49" s="29"/>
      <c r="M49" s="29"/>
      <c r="N49" s="29"/>
      <c r="O49" s="31">
        <f t="shared" si="0"/>
        <v>6.0000000000000001E-3</v>
      </c>
      <c r="P49" s="102">
        <f t="shared" si="1"/>
        <v>4.5000000000000005E-3</v>
      </c>
    </row>
    <row r="50" spans="1:16" x14ac:dyDescent="0.25">
      <c r="A50" s="26">
        <v>35</v>
      </c>
      <c r="B50" s="36" t="s">
        <v>51</v>
      </c>
      <c r="C50" s="37" t="s">
        <v>21</v>
      </c>
      <c r="D50" s="29"/>
      <c r="E50" s="29"/>
      <c r="F50" s="29"/>
      <c r="G50" s="35"/>
      <c r="H50" s="29"/>
      <c r="I50" s="29"/>
      <c r="J50" s="30"/>
      <c r="K50" s="29"/>
      <c r="L50" s="29"/>
      <c r="M50" s="29"/>
      <c r="N50" s="29"/>
      <c r="O50" s="31">
        <f t="shared" si="0"/>
        <v>0</v>
      </c>
      <c r="P50" s="102">
        <f t="shared" si="1"/>
        <v>0</v>
      </c>
    </row>
    <row r="51" spans="1:16" x14ac:dyDescent="0.25">
      <c r="A51" s="8"/>
      <c r="B51" s="19" t="s">
        <v>52</v>
      </c>
      <c r="C51" s="20"/>
      <c r="D51" s="22"/>
      <c r="E51" s="22"/>
      <c r="F51" s="22"/>
      <c r="G51" s="101"/>
      <c r="H51" s="22"/>
      <c r="I51" s="22"/>
      <c r="J51" s="30"/>
      <c r="K51" s="22"/>
      <c r="L51" s="22"/>
      <c r="M51" s="22"/>
      <c r="N51" s="22"/>
      <c r="O51" s="31">
        <f t="shared" si="0"/>
        <v>0</v>
      </c>
      <c r="P51" s="102">
        <f t="shared" si="1"/>
        <v>0</v>
      </c>
    </row>
    <row r="52" spans="1:16" x14ac:dyDescent="0.25">
      <c r="A52" s="26">
        <v>36</v>
      </c>
      <c r="B52" s="27" t="s">
        <v>53</v>
      </c>
      <c r="C52" s="28" t="s">
        <v>21</v>
      </c>
      <c r="D52" s="29">
        <v>3.5999999999999999E-3</v>
      </c>
      <c r="E52" s="29"/>
      <c r="F52" s="29"/>
      <c r="G52" s="35"/>
      <c r="H52" s="29"/>
      <c r="I52" s="29"/>
      <c r="J52" s="30"/>
      <c r="K52" s="29"/>
      <c r="L52" s="29"/>
      <c r="M52" s="29"/>
      <c r="N52" s="29"/>
      <c r="O52" s="31">
        <f t="shared" si="0"/>
        <v>3.5999999999999999E-3</v>
      </c>
      <c r="P52" s="102">
        <f t="shared" si="1"/>
        <v>0</v>
      </c>
    </row>
    <row r="53" spans="1:16" x14ac:dyDescent="0.25">
      <c r="A53" s="26">
        <v>37</v>
      </c>
      <c r="B53" s="27" t="s">
        <v>54</v>
      </c>
      <c r="C53" s="28" t="s">
        <v>21</v>
      </c>
      <c r="D53" s="29"/>
      <c r="E53" s="29"/>
      <c r="F53" s="29">
        <v>5.0000000000000001E-3</v>
      </c>
      <c r="G53" s="35">
        <v>5.0000000000000001E-3</v>
      </c>
      <c r="H53" s="29"/>
      <c r="I53" s="29"/>
      <c r="J53" s="30"/>
      <c r="K53" s="29"/>
      <c r="L53" s="29"/>
      <c r="M53" s="29"/>
      <c r="N53" s="29"/>
      <c r="O53" s="31">
        <f t="shared" si="0"/>
        <v>5.0000000000000001E-3</v>
      </c>
      <c r="P53" s="102">
        <f t="shared" si="1"/>
        <v>5.0000000000000001E-3</v>
      </c>
    </row>
    <row r="54" spans="1:16" x14ac:dyDescent="0.25">
      <c r="A54" s="26">
        <v>38</v>
      </c>
      <c r="B54" s="27" t="s">
        <v>55</v>
      </c>
      <c r="C54" s="28" t="s">
        <v>21</v>
      </c>
      <c r="D54" s="29"/>
      <c r="E54" s="29"/>
      <c r="F54" s="29"/>
      <c r="G54" s="35"/>
      <c r="H54" s="29"/>
      <c r="I54" s="29"/>
      <c r="J54" s="30"/>
      <c r="K54" s="29"/>
      <c r="L54" s="29"/>
      <c r="M54" s="29"/>
      <c r="N54" s="29"/>
      <c r="O54" s="31">
        <f t="shared" si="0"/>
        <v>0</v>
      </c>
      <c r="P54" s="102">
        <f t="shared" si="1"/>
        <v>0</v>
      </c>
    </row>
    <row r="55" spans="1:16" x14ac:dyDescent="0.25">
      <c r="A55" s="8"/>
      <c r="B55" s="19" t="s">
        <v>56</v>
      </c>
      <c r="C55" s="9"/>
      <c r="D55" s="29"/>
      <c r="E55" s="29"/>
      <c r="F55" s="29"/>
      <c r="G55" s="35"/>
      <c r="H55" s="29"/>
      <c r="I55" s="29"/>
      <c r="J55" s="30"/>
      <c r="K55" s="29"/>
      <c r="L55" s="29"/>
      <c r="M55" s="29"/>
      <c r="N55" s="29"/>
      <c r="O55" s="31">
        <f t="shared" si="0"/>
        <v>0</v>
      </c>
      <c r="P55" s="102">
        <f t="shared" si="1"/>
        <v>0</v>
      </c>
    </row>
    <row r="56" spans="1:16" x14ac:dyDescent="0.25">
      <c r="A56" s="26">
        <v>39</v>
      </c>
      <c r="B56" s="27" t="s">
        <v>57</v>
      </c>
      <c r="C56" s="28" t="s">
        <v>58</v>
      </c>
      <c r="D56" s="29"/>
      <c r="E56" s="29"/>
      <c r="F56" s="29"/>
      <c r="G56" s="35"/>
      <c r="H56" s="29"/>
      <c r="I56" s="29"/>
      <c r="J56" s="30"/>
      <c r="K56" s="29"/>
      <c r="L56" s="29"/>
      <c r="M56" s="29"/>
      <c r="N56" s="29"/>
      <c r="O56" s="31">
        <f t="shared" si="0"/>
        <v>0</v>
      </c>
      <c r="P56" s="102">
        <f t="shared" si="1"/>
        <v>0</v>
      </c>
    </row>
    <row r="57" spans="1:16" x14ac:dyDescent="0.25">
      <c r="A57" s="26">
        <v>40</v>
      </c>
      <c r="B57" s="27" t="s">
        <v>59</v>
      </c>
      <c r="C57" s="28" t="s">
        <v>21</v>
      </c>
      <c r="D57" s="29"/>
      <c r="E57" s="29"/>
      <c r="F57" s="29"/>
      <c r="G57" s="35"/>
      <c r="H57" s="29"/>
      <c r="I57" s="29"/>
      <c r="J57" s="30"/>
      <c r="K57" s="29"/>
      <c r="L57" s="29"/>
      <c r="M57" s="29"/>
      <c r="N57" s="29"/>
      <c r="O57" s="31">
        <f t="shared" si="0"/>
        <v>0</v>
      </c>
      <c r="P57" s="102">
        <f t="shared" si="1"/>
        <v>0</v>
      </c>
    </row>
    <row r="58" spans="1:16" x14ac:dyDescent="0.25">
      <c r="A58" s="26">
        <v>41</v>
      </c>
      <c r="B58" s="27" t="s">
        <v>60</v>
      </c>
      <c r="C58" s="28" t="s">
        <v>21</v>
      </c>
      <c r="D58" s="29"/>
      <c r="E58" s="29"/>
      <c r="F58" s="29"/>
      <c r="G58" s="35"/>
      <c r="H58" s="29"/>
      <c r="I58" s="29"/>
      <c r="J58" s="30"/>
      <c r="K58" s="29"/>
      <c r="L58" s="29"/>
      <c r="M58" s="29"/>
      <c r="N58" s="29"/>
      <c r="O58" s="31">
        <f t="shared" si="0"/>
        <v>0</v>
      </c>
      <c r="P58" s="102">
        <f t="shared" si="1"/>
        <v>0</v>
      </c>
    </row>
    <row r="59" spans="1:16" x14ac:dyDescent="0.25">
      <c r="A59" s="26">
        <v>42</v>
      </c>
      <c r="B59" s="27" t="s">
        <v>61</v>
      </c>
      <c r="C59" s="28" t="s">
        <v>21</v>
      </c>
      <c r="D59" s="29"/>
      <c r="E59" s="29"/>
      <c r="F59" s="29"/>
      <c r="G59" s="35"/>
      <c r="H59" s="29"/>
      <c r="I59" s="29"/>
      <c r="J59" s="30"/>
      <c r="K59" s="29"/>
      <c r="L59" s="29"/>
      <c r="M59" s="29"/>
      <c r="N59" s="29"/>
      <c r="O59" s="31">
        <f t="shared" si="0"/>
        <v>0</v>
      </c>
      <c r="P59" s="102">
        <f t="shared" si="1"/>
        <v>0</v>
      </c>
    </row>
    <row r="60" spans="1:16" x14ac:dyDescent="0.25">
      <c r="A60" s="26">
        <v>43</v>
      </c>
      <c r="B60" s="27" t="s">
        <v>62</v>
      </c>
      <c r="C60" s="28" t="s">
        <v>21</v>
      </c>
      <c r="D60" s="29"/>
      <c r="E60" s="29"/>
      <c r="F60" s="29"/>
      <c r="G60" s="35"/>
      <c r="H60" s="29"/>
      <c r="I60" s="29"/>
      <c r="J60" s="30"/>
      <c r="K60" s="29"/>
      <c r="L60" s="29"/>
      <c r="M60" s="29"/>
      <c r="N60" s="29"/>
      <c r="O60" s="31">
        <f t="shared" si="0"/>
        <v>0</v>
      </c>
      <c r="P60" s="102">
        <f t="shared" si="1"/>
        <v>0</v>
      </c>
    </row>
    <row r="61" spans="1:16" x14ac:dyDescent="0.25">
      <c r="A61" s="26">
        <v>44</v>
      </c>
      <c r="B61" s="27" t="s">
        <v>63</v>
      </c>
      <c r="C61" s="28" t="s">
        <v>21</v>
      </c>
      <c r="D61" s="29"/>
      <c r="E61" s="29"/>
      <c r="F61" s="29"/>
      <c r="G61" s="35"/>
      <c r="H61" s="29"/>
      <c r="I61" s="29"/>
      <c r="J61" s="30"/>
      <c r="K61" s="29"/>
      <c r="L61" s="29"/>
      <c r="M61" s="29"/>
      <c r="N61" s="29"/>
      <c r="O61" s="31">
        <f t="shared" si="0"/>
        <v>0</v>
      </c>
      <c r="P61" s="102">
        <f t="shared" si="1"/>
        <v>0</v>
      </c>
    </row>
    <row r="62" spans="1:16" x14ac:dyDescent="0.25">
      <c r="A62" s="8"/>
      <c r="B62" s="19" t="s">
        <v>64</v>
      </c>
      <c r="C62" s="9"/>
      <c r="D62" s="29"/>
      <c r="E62" s="29"/>
      <c r="F62" s="29"/>
      <c r="G62" s="35"/>
      <c r="H62" s="29"/>
      <c r="I62" s="29"/>
      <c r="J62" s="30"/>
      <c r="K62" s="29"/>
      <c r="L62" s="29"/>
      <c r="M62" s="29"/>
      <c r="N62" s="29"/>
      <c r="O62" s="31">
        <f t="shared" si="0"/>
        <v>0</v>
      </c>
      <c r="P62" s="102">
        <f t="shared" si="1"/>
        <v>0</v>
      </c>
    </row>
    <row r="63" spans="1:16" x14ac:dyDescent="0.25">
      <c r="A63" s="26">
        <v>45</v>
      </c>
      <c r="B63" s="32" t="s">
        <v>65</v>
      </c>
      <c r="C63" s="33" t="s">
        <v>21</v>
      </c>
      <c r="D63" s="29"/>
      <c r="E63" s="29"/>
      <c r="F63" s="29"/>
      <c r="G63" s="35"/>
      <c r="H63" s="29"/>
      <c r="I63" s="29"/>
      <c r="J63" s="30"/>
      <c r="K63" s="29"/>
      <c r="L63" s="29"/>
      <c r="M63" s="29"/>
      <c r="N63" s="29"/>
      <c r="O63" s="31">
        <f t="shared" si="0"/>
        <v>0</v>
      </c>
      <c r="P63" s="102">
        <f t="shared" si="1"/>
        <v>0</v>
      </c>
    </row>
    <row r="64" spans="1:16" x14ac:dyDescent="0.25">
      <c r="A64" s="26">
        <v>46</v>
      </c>
      <c r="B64" s="32" t="s">
        <v>66</v>
      </c>
      <c r="C64" s="33" t="s">
        <v>21</v>
      </c>
      <c r="D64" s="29"/>
      <c r="E64" s="29"/>
      <c r="F64" s="29"/>
      <c r="G64" s="35"/>
      <c r="H64" s="29"/>
      <c r="I64" s="29"/>
      <c r="J64" s="30"/>
      <c r="K64" s="29"/>
      <c r="L64" s="29"/>
      <c r="M64" s="29"/>
      <c r="N64" s="29"/>
      <c r="O64" s="31">
        <f t="shared" si="0"/>
        <v>0</v>
      </c>
      <c r="P64" s="102">
        <f t="shared" si="1"/>
        <v>0</v>
      </c>
    </row>
    <row r="65" spans="1:16" x14ac:dyDescent="0.25">
      <c r="A65" s="26">
        <v>47</v>
      </c>
      <c r="B65" s="32" t="s">
        <v>67</v>
      </c>
      <c r="C65" s="33" t="s">
        <v>21</v>
      </c>
      <c r="D65" s="29"/>
      <c r="E65" s="29"/>
      <c r="F65" s="29"/>
      <c r="G65" s="35"/>
      <c r="H65" s="29"/>
      <c r="I65" s="29"/>
      <c r="J65" s="30"/>
      <c r="K65" s="29"/>
      <c r="L65" s="29"/>
      <c r="M65" s="29"/>
      <c r="N65" s="29"/>
      <c r="O65" s="31">
        <f t="shared" si="0"/>
        <v>0</v>
      </c>
      <c r="P65" s="102">
        <f t="shared" si="1"/>
        <v>0</v>
      </c>
    </row>
    <row r="66" spans="1:16" x14ac:dyDescent="0.25">
      <c r="A66" s="26">
        <v>48</v>
      </c>
      <c r="B66" s="27" t="s">
        <v>68</v>
      </c>
      <c r="C66" s="28" t="s">
        <v>21</v>
      </c>
      <c r="D66" s="29"/>
      <c r="E66" s="29"/>
      <c r="F66" s="29"/>
      <c r="G66" s="35"/>
      <c r="H66" s="29"/>
      <c r="I66" s="29"/>
      <c r="J66" s="30"/>
      <c r="K66" s="29"/>
      <c r="L66" s="29"/>
      <c r="M66" s="29"/>
      <c r="N66" s="29"/>
      <c r="O66" s="31">
        <f t="shared" si="0"/>
        <v>0</v>
      </c>
      <c r="P66" s="102">
        <f t="shared" si="1"/>
        <v>0</v>
      </c>
    </row>
    <row r="67" spans="1:16" x14ac:dyDescent="0.25">
      <c r="A67" s="26">
        <v>49</v>
      </c>
      <c r="B67" s="27" t="s">
        <v>69</v>
      </c>
      <c r="C67" s="28" t="s">
        <v>21</v>
      </c>
      <c r="D67" s="29"/>
      <c r="E67" s="29"/>
      <c r="F67" s="29"/>
      <c r="G67" s="35"/>
      <c r="H67" s="29"/>
      <c r="I67" s="29"/>
      <c r="J67" s="30"/>
      <c r="K67" s="29"/>
      <c r="L67" s="29"/>
      <c r="M67" s="29"/>
      <c r="N67" s="29"/>
      <c r="O67" s="31">
        <f t="shared" si="0"/>
        <v>0</v>
      </c>
      <c r="P67" s="102">
        <f t="shared" si="1"/>
        <v>0</v>
      </c>
    </row>
    <row r="68" spans="1:16" x14ac:dyDescent="0.25">
      <c r="A68" s="26">
        <v>50</v>
      </c>
      <c r="B68" s="27" t="s">
        <v>70</v>
      </c>
      <c r="C68" s="28" t="s">
        <v>21</v>
      </c>
      <c r="D68" s="29"/>
      <c r="E68" s="29"/>
      <c r="F68" s="29"/>
      <c r="G68" s="35"/>
      <c r="H68" s="29"/>
      <c r="I68" s="29"/>
      <c r="J68" s="30"/>
      <c r="K68" s="29"/>
      <c r="L68" s="29"/>
      <c r="M68" s="29"/>
      <c r="N68" s="29"/>
      <c r="O68" s="31">
        <f t="shared" si="0"/>
        <v>0</v>
      </c>
      <c r="P68" s="102">
        <f t="shared" si="1"/>
        <v>0</v>
      </c>
    </row>
    <row r="69" spans="1:16" x14ac:dyDescent="0.25">
      <c r="A69" s="26"/>
      <c r="B69" s="38" t="s">
        <v>71</v>
      </c>
      <c r="C69" s="9"/>
      <c r="D69" s="29"/>
      <c r="E69" s="29"/>
      <c r="F69" s="29"/>
      <c r="G69" s="35"/>
      <c r="H69" s="29"/>
      <c r="I69" s="29"/>
      <c r="J69" s="30"/>
      <c r="K69" s="29"/>
      <c r="L69" s="29"/>
      <c r="M69" s="29"/>
      <c r="N69" s="29"/>
      <c r="O69" s="31">
        <f t="shared" si="0"/>
        <v>0</v>
      </c>
      <c r="P69" s="102">
        <f t="shared" si="1"/>
        <v>0</v>
      </c>
    </row>
    <row r="70" spans="1:16" x14ac:dyDescent="0.25">
      <c r="A70" s="26">
        <v>51</v>
      </c>
      <c r="B70" s="27" t="s">
        <v>72</v>
      </c>
      <c r="C70" s="28" t="s">
        <v>21</v>
      </c>
      <c r="D70" s="29"/>
      <c r="E70" s="29"/>
      <c r="F70" s="29"/>
      <c r="G70" s="35"/>
      <c r="H70" s="29"/>
      <c r="I70" s="29"/>
      <c r="J70" s="35">
        <v>1E-3</v>
      </c>
      <c r="K70" s="29"/>
      <c r="L70" s="29"/>
      <c r="M70" s="29"/>
      <c r="N70" s="29"/>
      <c r="O70" s="31">
        <f t="shared" si="0"/>
        <v>1E-3</v>
      </c>
      <c r="P70" s="102">
        <f t="shared" si="1"/>
        <v>1E-3</v>
      </c>
    </row>
    <row r="71" spans="1:16" x14ac:dyDescent="0.25">
      <c r="A71" s="26">
        <v>52</v>
      </c>
      <c r="B71" s="27" t="s">
        <v>73</v>
      </c>
      <c r="C71" s="28" t="s">
        <v>21</v>
      </c>
      <c r="D71" s="29"/>
      <c r="E71" s="29"/>
      <c r="F71" s="29"/>
      <c r="G71" s="35"/>
      <c r="H71" s="29"/>
      <c r="I71" s="29"/>
      <c r="J71" s="30"/>
      <c r="K71" s="29"/>
      <c r="L71" s="29"/>
      <c r="M71" s="29"/>
      <c r="N71" s="29"/>
      <c r="O71" s="31">
        <f t="shared" si="0"/>
        <v>0</v>
      </c>
      <c r="P71" s="102">
        <f t="shared" si="1"/>
        <v>0</v>
      </c>
    </row>
    <row r="72" spans="1:16" x14ac:dyDescent="0.25">
      <c r="A72" s="26">
        <v>53</v>
      </c>
      <c r="B72" s="27" t="s">
        <v>74</v>
      </c>
      <c r="C72" s="28" t="s">
        <v>21</v>
      </c>
      <c r="D72" s="29"/>
      <c r="E72" s="29"/>
      <c r="F72" s="29"/>
      <c r="G72" s="35"/>
      <c r="H72" s="29"/>
      <c r="I72" s="29"/>
      <c r="J72" s="30"/>
      <c r="K72" s="29"/>
      <c r="L72" s="29"/>
      <c r="M72" s="29"/>
      <c r="N72" s="29"/>
      <c r="O72" s="31">
        <f t="shared" si="0"/>
        <v>0</v>
      </c>
      <c r="P72" s="102">
        <f t="shared" si="1"/>
        <v>0</v>
      </c>
    </row>
    <row r="73" spans="1:16" x14ac:dyDescent="0.25">
      <c r="A73" s="26">
        <v>54</v>
      </c>
      <c r="B73" s="27" t="s">
        <v>75</v>
      </c>
      <c r="C73" s="28" t="s">
        <v>21</v>
      </c>
      <c r="D73" s="29"/>
      <c r="E73" s="29"/>
      <c r="F73" s="29"/>
      <c r="G73" s="35"/>
      <c r="H73" s="29"/>
      <c r="I73" s="29"/>
      <c r="J73" s="30"/>
      <c r="K73" s="29"/>
      <c r="L73" s="29"/>
      <c r="M73" s="29"/>
      <c r="N73" s="29"/>
      <c r="O73" s="31">
        <f t="shared" si="0"/>
        <v>0</v>
      </c>
      <c r="P73" s="102">
        <f t="shared" si="1"/>
        <v>0</v>
      </c>
    </row>
    <row r="74" spans="1:16" x14ac:dyDescent="0.25">
      <c r="A74" s="26">
        <v>55</v>
      </c>
      <c r="B74" s="27" t="s">
        <v>76</v>
      </c>
      <c r="C74" s="28" t="s">
        <v>21</v>
      </c>
      <c r="D74" s="29"/>
      <c r="E74" s="29"/>
      <c r="F74" s="29"/>
      <c r="G74" s="35"/>
      <c r="H74" s="29"/>
      <c r="I74" s="29"/>
      <c r="J74" s="30"/>
      <c r="K74" s="29"/>
      <c r="L74" s="29"/>
      <c r="M74" s="29"/>
      <c r="N74" s="29"/>
      <c r="O74" s="31">
        <f t="shared" si="0"/>
        <v>0</v>
      </c>
      <c r="P74" s="102">
        <f t="shared" si="1"/>
        <v>0</v>
      </c>
    </row>
    <row r="75" spans="1:16" x14ac:dyDescent="0.25">
      <c r="A75" s="26"/>
      <c r="B75" s="39" t="s">
        <v>77</v>
      </c>
      <c r="C75" s="9"/>
      <c r="D75" s="29"/>
      <c r="E75" s="29"/>
      <c r="F75" s="29"/>
      <c r="G75" s="35"/>
      <c r="H75" s="29"/>
      <c r="I75" s="29"/>
      <c r="J75" s="30"/>
      <c r="K75" s="29"/>
      <c r="L75" s="29"/>
      <c r="M75" s="29"/>
      <c r="N75" s="29"/>
      <c r="O75" s="31">
        <f t="shared" si="0"/>
        <v>0</v>
      </c>
      <c r="P75" s="102">
        <f t="shared" si="1"/>
        <v>0</v>
      </c>
    </row>
    <row r="76" spans="1:16" x14ac:dyDescent="0.25">
      <c r="A76" s="26">
        <v>56</v>
      </c>
      <c r="B76" s="27" t="s">
        <v>9</v>
      </c>
      <c r="C76" s="28" t="s">
        <v>21</v>
      </c>
      <c r="D76" s="29"/>
      <c r="E76" s="29"/>
      <c r="F76" s="29"/>
      <c r="G76" s="35"/>
      <c r="H76" s="29"/>
      <c r="I76" s="29"/>
      <c r="J76" s="30"/>
      <c r="K76" s="29"/>
      <c r="L76" s="29"/>
      <c r="M76" s="29"/>
      <c r="N76" s="29"/>
      <c r="O76" s="31">
        <f t="shared" si="0"/>
        <v>0</v>
      </c>
      <c r="P76" s="102">
        <f t="shared" si="1"/>
        <v>0</v>
      </c>
    </row>
    <row r="77" spans="1:16" x14ac:dyDescent="0.25">
      <c r="A77" s="26">
        <v>57</v>
      </c>
      <c r="B77" s="32" t="s">
        <v>78</v>
      </c>
      <c r="C77" s="33" t="s">
        <v>21</v>
      </c>
      <c r="D77" s="29"/>
      <c r="E77" s="29"/>
      <c r="F77" s="29"/>
      <c r="G77" s="35"/>
      <c r="H77" s="29"/>
      <c r="I77" s="29"/>
      <c r="J77" s="30"/>
      <c r="K77" s="29"/>
      <c r="L77" s="29"/>
      <c r="M77" s="29"/>
      <c r="N77" s="29"/>
      <c r="O77" s="31">
        <f t="shared" si="0"/>
        <v>0</v>
      </c>
      <c r="P77" s="102">
        <f t="shared" si="1"/>
        <v>0</v>
      </c>
    </row>
    <row r="78" spans="1:16" x14ac:dyDescent="0.25">
      <c r="A78" s="26">
        <v>58</v>
      </c>
      <c r="B78" s="32" t="s">
        <v>154</v>
      </c>
      <c r="C78" s="33" t="s">
        <v>21</v>
      </c>
      <c r="D78" s="29"/>
      <c r="E78" s="29"/>
      <c r="F78" s="29"/>
      <c r="G78" s="35"/>
      <c r="H78" s="29"/>
      <c r="I78" s="29"/>
      <c r="J78" s="30"/>
      <c r="K78" s="29"/>
      <c r="L78" s="29"/>
      <c r="M78" s="29"/>
      <c r="N78" s="29"/>
      <c r="O78" s="31">
        <f t="shared" ref="O78:O114" si="2">(D78+F78+H78+J78+K78+M78)*$O$10</f>
        <v>0</v>
      </c>
      <c r="P78" s="102">
        <f t="shared" ref="P78:P114" si="3">(E78+G78+I78+J78+L78+N78)*$P$10</f>
        <v>0</v>
      </c>
    </row>
    <row r="79" spans="1:16" x14ac:dyDescent="0.25">
      <c r="A79" s="26">
        <v>59</v>
      </c>
      <c r="B79" s="32" t="s">
        <v>79</v>
      </c>
      <c r="C79" s="33" t="s">
        <v>21</v>
      </c>
      <c r="D79" s="29"/>
      <c r="E79" s="29"/>
      <c r="F79" s="29"/>
      <c r="G79" s="35"/>
      <c r="H79" s="29"/>
      <c r="I79" s="29"/>
      <c r="J79" s="30"/>
      <c r="K79" s="29"/>
      <c r="L79" s="29"/>
      <c r="M79" s="29"/>
      <c r="N79" s="29"/>
      <c r="O79" s="31">
        <f t="shared" si="2"/>
        <v>0</v>
      </c>
      <c r="P79" s="102">
        <f t="shared" si="3"/>
        <v>0</v>
      </c>
    </row>
    <row r="80" spans="1:16" x14ac:dyDescent="0.25">
      <c r="A80" s="26">
        <v>60</v>
      </c>
      <c r="B80" s="27" t="s">
        <v>80</v>
      </c>
      <c r="C80" s="28" t="s">
        <v>21</v>
      </c>
      <c r="D80" s="29"/>
      <c r="E80" s="29"/>
      <c r="F80" s="29"/>
      <c r="G80" s="35"/>
      <c r="H80" s="29"/>
      <c r="I80" s="29"/>
      <c r="J80" s="30"/>
      <c r="K80" s="29"/>
      <c r="L80" s="29"/>
      <c r="M80" s="29"/>
      <c r="N80" s="29"/>
      <c r="O80" s="31">
        <f t="shared" si="2"/>
        <v>0</v>
      </c>
      <c r="P80" s="102">
        <f t="shared" si="3"/>
        <v>0</v>
      </c>
    </row>
    <row r="81" spans="1:16" x14ac:dyDescent="0.25">
      <c r="A81" s="26">
        <v>61</v>
      </c>
      <c r="B81" s="27" t="s">
        <v>81</v>
      </c>
      <c r="C81" s="28" t="s">
        <v>21</v>
      </c>
      <c r="D81" s="29"/>
      <c r="E81" s="29"/>
      <c r="F81" s="29"/>
      <c r="G81" s="35"/>
      <c r="H81" s="29"/>
      <c r="I81" s="29"/>
      <c r="J81" s="34"/>
      <c r="K81" s="29"/>
      <c r="L81" s="29"/>
      <c r="M81" s="29"/>
      <c r="N81" s="29"/>
      <c r="O81" s="31">
        <f t="shared" si="2"/>
        <v>0</v>
      </c>
      <c r="P81" s="102">
        <f t="shared" si="3"/>
        <v>0</v>
      </c>
    </row>
    <row r="82" spans="1:16" x14ac:dyDescent="0.25">
      <c r="A82" s="26">
        <v>62</v>
      </c>
      <c r="B82" s="36" t="s">
        <v>82</v>
      </c>
      <c r="C82" s="37" t="s">
        <v>21</v>
      </c>
      <c r="D82" s="29"/>
      <c r="E82" s="29"/>
      <c r="F82" s="29"/>
      <c r="G82" s="35"/>
      <c r="H82" s="29"/>
      <c r="I82" s="29"/>
      <c r="J82" s="30"/>
      <c r="K82" s="29"/>
      <c r="L82" s="29"/>
      <c r="M82" s="29"/>
      <c r="N82" s="29"/>
      <c r="O82" s="31">
        <f t="shared" si="2"/>
        <v>0</v>
      </c>
      <c r="P82" s="102">
        <f t="shared" si="3"/>
        <v>0</v>
      </c>
    </row>
    <row r="83" spans="1:16" x14ac:dyDescent="0.25">
      <c r="A83" s="26"/>
      <c r="B83" s="39" t="s">
        <v>83</v>
      </c>
      <c r="C83" s="9"/>
      <c r="D83" s="29"/>
      <c r="E83" s="29"/>
      <c r="F83" s="29"/>
      <c r="G83" s="35"/>
      <c r="H83" s="29"/>
      <c r="I83" s="29"/>
      <c r="J83" s="30"/>
      <c r="K83" s="29"/>
      <c r="L83" s="29"/>
      <c r="M83" s="29"/>
      <c r="N83" s="29"/>
      <c r="O83" s="31">
        <f t="shared" si="2"/>
        <v>0</v>
      </c>
      <c r="P83" s="102">
        <f t="shared" si="3"/>
        <v>0</v>
      </c>
    </row>
    <row r="84" spans="1:16" x14ac:dyDescent="0.25">
      <c r="A84" s="26">
        <v>63</v>
      </c>
      <c r="B84" s="32" t="s">
        <v>84</v>
      </c>
      <c r="C84" s="33" t="s">
        <v>21</v>
      </c>
      <c r="D84" s="29"/>
      <c r="E84" s="29"/>
      <c r="F84" s="29"/>
      <c r="G84" s="35"/>
      <c r="H84" s="29"/>
      <c r="I84" s="29"/>
      <c r="J84" s="30"/>
      <c r="K84" s="29"/>
      <c r="L84" s="29"/>
      <c r="M84" s="29"/>
      <c r="N84" s="29"/>
      <c r="O84" s="31">
        <f t="shared" si="2"/>
        <v>0</v>
      </c>
      <c r="P84" s="102">
        <f t="shared" si="3"/>
        <v>0</v>
      </c>
    </row>
    <row r="85" spans="1:16" x14ac:dyDescent="0.25">
      <c r="A85" s="26">
        <v>64</v>
      </c>
      <c r="B85" s="32" t="s">
        <v>85</v>
      </c>
      <c r="C85" s="33" t="s">
        <v>21</v>
      </c>
      <c r="D85" s="29"/>
      <c r="E85" s="29"/>
      <c r="F85" s="29"/>
      <c r="G85" s="35"/>
      <c r="H85" s="29"/>
      <c r="I85" s="29"/>
      <c r="J85" s="30"/>
      <c r="K85" s="29"/>
      <c r="L85" s="29"/>
      <c r="M85" s="29"/>
      <c r="N85" s="29"/>
      <c r="O85" s="31">
        <f t="shared" si="2"/>
        <v>0</v>
      </c>
      <c r="P85" s="102">
        <f t="shared" si="3"/>
        <v>0</v>
      </c>
    </row>
    <row r="86" spans="1:16" x14ac:dyDescent="0.25">
      <c r="A86" s="26">
        <v>65</v>
      </c>
      <c r="B86" s="32" t="s">
        <v>86</v>
      </c>
      <c r="C86" s="33" t="s">
        <v>21</v>
      </c>
      <c r="D86" s="29"/>
      <c r="E86" s="29"/>
      <c r="F86" s="29"/>
      <c r="G86" s="35"/>
      <c r="H86" s="29"/>
      <c r="I86" s="29"/>
      <c r="J86" s="30"/>
      <c r="K86" s="29"/>
      <c r="L86" s="29"/>
      <c r="M86" s="29"/>
      <c r="N86" s="29"/>
      <c r="O86" s="31">
        <f t="shared" si="2"/>
        <v>0</v>
      </c>
      <c r="P86" s="102">
        <f t="shared" si="3"/>
        <v>0</v>
      </c>
    </row>
    <row r="87" spans="1:16" x14ac:dyDescent="0.25">
      <c r="A87" s="26">
        <v>66</v>
      </c>
      <c r="B87" s="27" t="s">
        <v>87</v>
      </c>
      <c r="C87" s="28" t="s">
        <v>21</v>
      </c>
      <c r="D87" s="29"/>
      <c r="E87" s="29"/>
      <c r="F87" s="29"/>
      <c r="G87" s="35"/>
      <c r="H87" s="29"/>
      <c r="I87" s="29"/>
      <c r="J87" s="30"/>
      <c r="K87" s="29"/>
      <c r="L87" s="29"/>
      <c r="M87" s="29"/>
      <c r="N87" s="29"/>
      <c r="O87" s="31">
        <f t="shared" si="2"/>
        <v>0</v>
      </c>
      <c r="P87" s="102">
        <f t="shared" si="3"/>
        <v>0</v>
      </c>
    </row>
    <row r="88" spans="1:16" x14ac:dyDescent="0.25">
      <c r="A88" s="26">
        <v>67</v>
      </c>
      <c r="B88" s="27" t="s">
        <v>88</v>
      </c>
      <c r="C88" s="28" t="s">
        <v>21</v>
      </c>
      <c r="D88" s="29"/>
      <c r="E88" s="29"/>
      <c r="F88" s="29"/>
      <c r="G88" s="35"/>
      <c r="H88" s="29"/>
      <c r="I88" s="29"/>
      <c r="J88" s="30"/>
      <c r="K88" s="29"/>
      <c r="L88" s="29"/>
      <c r="M88" s="29"/>
      <c r="N88" s="29"/>
      <c r="O88" s="31">
        <f t="shared" si="2"/>
        <v>0</v>
      </c>
      <c r="P88" s="102">
        <f t="shared" si="3"/>
        <v>0</v>
      </c>
    </row>
    <row r="89" spans="1:16" x14ac:dyDescent="0.25">
      <c r="A89" s="26">
        <v>68</v>
      </c>
      <c r="B89" s="36" t="s">
        <v>89</v>
      </c>
      <c r="C89" s="37" t="s">
        <v>21</v>
      </c>
      <c r="D89" s="29"/>
      <c r="E89" s="29"/>
      <c r="F89" s="29"/>
      <c r="G89" s="35"/>
      <c r="H89" s="29"/>
      <c r="I89" s="29"/>
      <c r="J89" s="30"/>
      <c r="K89" s="29"/>
      <c r="L89" s="29"/>
      <c r="M89" s="29"/>
      <c r="N89" s="29"/>
      <c r="O89" s="31">
        <f t="shared" si="2"/>
        <v>0</v>
      </c>
      <c r="P89" s="102">
        <f t="shared" si="3"/>
        <v>0</v>
      </c>
    </row>
    <row r="90" spans="1:16" x14ac:dyDescent="0.25">
      <c r="A90" s="26"/>
      <c r="B90" s="39" t="s">
        <v>90</v>
      </c>
      <c r="C90" s="9"/>
      <c r="D90" s="29"/>
      <c r="E90" s="29"/>
      <c r="F90" s="29"/>
      <c r="G90" s="35"/>
      <c r="H90" s="29"/>
      <c r="I90" s="29"/>
      <c r="J90" s="30"/>
      <c r="K90" s="29"/>
      <c r="L90" s="29"/>
      <c r="M90" s="29"/>
      <c r="N90" s="29"/>
      <c r="O90" s="31">
        <f t="shared" si="2"/>
        <v>0</v>
      </c>
      <c r="P90" s="102">
        <f t="shared" si="3"/>
        <v>0</v>
      </c>
    </row>
    <row r="91" spans="1:16" x14ac:dyDescent="0.25">
      <c r="A91" s="26">
        <v>69</v>
      </c>
      <c r="B91" s="32" t="s">
        <v>91</v>
      </c>
      <c r="C91" s="33" t="s">
        <v>21</v>
      </c>
      <c r="D91" s="29"/>
      <c r="E91" s="29"/>
      <c r="F91" s="29"/>
      <c r="G91" s="35"/>
      <c r="H91" s="29"/>
      <c r="I91" s="29"/>
      <c r="J91" s="30"/>
      <c r="K91" s="29"/>
      <c r="L91" s="29"/>
      <c r="M91" s="29"/>
      <c r="N91" s="29"/>
      <c r="O91" s="31">
        <f t="shared" si="2"/>
        <v>0</v>
      </c>
      <c r="P91" s="102">
        <f t="shared" si="3"/>
        <v>0</v>
      </c>
    </row>
    <row r="92" spans="1:16" x14ac:dyDescent="0.25">
      <c r="A92" s="26">
        <v>70</v>
      </c>
      <c r="B92" s="32" t="s">
        <v>92</v>
      </c>
      <c r="C92" s="33" t="s">
        <v>21</v>
      </c>
      <c r="D92" s="29"/>
      <c r="E92" s="29"/>
      <c r="F92" s="29"/>
      <c r="G92" s="35"/>
      <c r="H92" s="29"/>
      <c r="I92" s="29"/>
      <c r="J92" s="30"/>
      <c r="K92" s="29"/>
      <c r="L92" s="29"/>
      <c r="M92" s="29"/>
      <c r="N92" s="29"/>
      <c r="O92" s="31">
        <f t="shared" si="2"/>
        <v>0</v>
      </c>
      <c r="P92" s="102">
        <f t="shared" si="3"/>
        <v>0</v>
      </c>
    </row>
    <row r="93" spans="1:16" x14ac:dyDescent="0.25">
      <c r="A93" s="26">
        <v>71</v>
      </c>
      <c r="B93" s="27" t="s">
        <v>93</v>
      </c>
      <c r="C93" s="28" t="s">
        <v>21</v>
      </c>
      <c r="D93" s="29"/>
      <c r="E93" s="29"/>
      <c r="F93" s="29"/>
      <c r="G93" s="35"/>
      <c r="H93" s="29"/>
      <c r="I93" s="29"/>
      <c r="J93" s="30"/>
      <c r="K93" s="29"/>
      <c r="L93" s="29"/>
      <c r="M93" s="29"/>
      <c r="N93" s="29"/>
      <c r="O93" s="31">
        <f t="shared" si="2"/>
        <v>0</v>
      </c>
      <c r="P93" s="102">
        <f t="shared" si="3"/>
        <v>0</v>
      </c>
    </row>
    <row r="94" spans="1:16" x14ac:dyDescent="0.25">
      <c r="A94" s="26">
        <v>72</v>
      </c>
      <c r="B94" s="27" t="s">
        <v>177</v>
      </c>
      <c r="C94" s="28" t="s">
        <v>21</v>
      </c>
      <c r="D94" s="29"/>
      <c r="E94" s="29"/>
      <c r="F94" s="29"/>
      <c r="G94" s="35"/>
      <c r="H94" s="29"/>
      <c r="I94" s="29"/>
      <c r="J94" s="30"/>
      <c r="K94" s="29"/>
      <c r="L94" s="29"/>
      <c r="M94" s="29"/>
      <c r="N94" s="29"/>
      <c r="O94" s="31">
        <f t="shared" si="2"/>
        <v>0</v>
      </c>
      <c r="P94" s="102">
        <f t="shared" si="3"/>
        <v>0</v>
      </c>
    </row>
    <row r="95" spans="1:16" x14ac:dyDescent="0.25">
      <c r="A95" s="26">
        <v>73</v>
      </c>
      <c r="B95" s="27" t="s">
        <v>94</v>
      </c>
      <c r="C95" s="28" t="s">
        <v>21</v>
      </c>
      <c r="D95" s="29"/>
      <c r="E95" s="29"/>
      <c r="F95" s="29"/>
      <c r="G95" s="35"/>
      <c r="H95" s="29"/>
      <c r="I95" s="29"/>
      <c r="J95" s="30"/>
      <c r="K95" s="29"/>
      <c r="L95" s="29"/>
      <c r="M95" s="29"/>
      <c r="N95" s="29"/>
      <c r="O95" s="31">
        <f t="shared" si="2"/>
        <v>0</v>
      </c>
      <c r="P95" s="102">
        <f t="shared" si="3"/>
        <v>0</v>
      </c>
    </row>
    <row r="96" spans="1:16" x14ac:dyDescent="0.25">
      <c r="A96" s="26">
        <v>74</v>
      </c>
      <c r="B96" s="27" t="s">
        <v>95</v>
      </c>
      <c r="C96" s="28" t="s">
        <v>21</v>
      </c>
      <c r="D96" s="29"/>
      <c r="E96" s="29"/>
      <c r="F96" s="29"/>
      <c r="G96" s="35"/>
      <c r="H96" s="29"/>
      <c r="I96" s="29"/>
      <c r="J96" s="30"/>
      <c r="K96" s="29"/>
      <c r="L96" s="29"/>
      <c r="M96" s="29"/>
      <c r="N96" s="29"/>
      <c r="O96" s="31">
        <f t="shared" si="2"/>
        <v>0</v>
      </c>
      <c r="P96" s="102">
        <f t="shared" si="3"/>
        <v>0</v>
      </c>
    </row>
    <row r="97" spans="1:16" x14ac:dyDescent="0.25">
      <c r="A97" s="26">
        <v>75</v>
      </c>
      <c r="B97" s="27" t="s">
        <v>96</v>
      </c>
      <c r="C97" s="28" t="s">
        <v>21</v>
      </c>
      <c r="D97" s="29"/>
      <c r="E97" s="29"/>
      <c r="F97" s="29"/>
      <c r="G97" s="35"/>
      <c r="H97" s="29"/>
      <c r="I97" s="29"/>
      <c r="J97" s="30"/>
      <c r="K97" s="29"/>
      <c r="L97" s="29"/>
      <c r="M97" s="29"/>
      <c r="N97" s="29"/>
      <c r="O97" s="31">
        <f t="shared" si="2"/>
        <v>0</v>
      </c>
      <c r="P97" s="102">
        <f t="shared" si="3"/>
        <v>0</v>
      </c>
    </row>
    <row r="98" spans="1:16" x14ac:dyDescent="0.25">
      <c r="A98" s="26">
        <v>76</v>
      </c>
      <c r="B98" s="27" t="s">
        <v>97</v>
      </c>
      <c r="C98" s="28" t="s">
        <v>21</v>
      </c>
      <c r="D98" s="29">
        <f>0.97*0.06</f>
        <v>5.8199999999999995E-2</v>
      </c>
      <c r="E98" s="29">
        <v>3.0599999999999999E-2</v>
      </c>
      <c r="F98" s="29"/>
      <c r="G98" s="35"/>
      <c r="H98" s="29"/>
      <c r="I98" s="29"/>
      <c r="J98" s="30"/>
      <c r="K98" s="29"/>
      <c r="L98" s="29"/>
      <c r="M98" s="29"/>
      <c r="N98" s="29"/>
      <c r="O98" s="31">
        <f t="shared" si="2"/>
        <v>5.8199999999999995E-2</v>
      </c>
      <c r="P98" s="102">
        <f t="shared" si="3"/>
        <v>3.0599999999999999E-2</v>
      </c>
    </row>
    <row r="99" spans="1:16" x14ac:dyDescent="0.25">
      <c r="A99" s="26">
        <v>77</v>
      </c>
      <c r="B99" s="27" t="s">
        <v>98</v>
      </c>
      <c r="C99" s="28" t="s">
        <v>21</v>
      </c>
      <c r="D99" s="29"/>
      <c r="E99" s="29"/>
      <c r="F99" s="29"/>
      <c r="G99" s="35"/>
      <c r="H99" s="29"/>
      <c r="I99" s="29"/>
      <c r="J99" s="30"/>
      <c r="K99" s="29"/>
      <c r="L99" s="29"/>
      <c r="M99" s="29"/>
      <c r="N99" s="29"/>
      <c r="O99" s="31">
        <f t="shared" si="2"/>
        <v>0</v>
      </c>
      <c r="P99" s="102">
        <f t="shared" si="3"/>
        <v>0</v>
      </c>
    </row>
    <row r="100" spans="1:16" x14ac:dyDescent="0.25">
      <c r="A100" s="26">
        <v>78</v>
      </c>
      <c r="B100" s="40" t="s">
        <v>99</v>
      </c>
      <c r="C100" s="41" t="s">
        <v>21</v>
      </c>
      <c r="D100" s="29"/>
      <c r="E100" s="29"/>
      <c r="F100" s="29"/>
      <c r="G100" s="35"/>
      <c r="H100" s="29"/>
      <c r="I100" s="29"/>
      <c r="J100" s="30"/>
      <c r="K100" s="29"/>
      <c r="L100" s="29"/>
      <c r="M100" s="29"/>
      <c r="N100" s="29"/>
      <c r="O100" s="31">
        <f t="shared" si="2"/>
        <v>0</v>
      </c>
      <c r="P100" s="102">
        <f t="shared" si="3"/>
        <v>0</v>
      </c>
    </row>
    <row r="101" spans="1:16" x14ac:dyDescent="0.25">
      <c r="A101" s="26">
        <v>79</v>
      </c>
      <c r="B101" s="40" t="s">
        <v>100</v>
      </c>
      <c r="C101" s="41" t="s">
        <v>21</v>
      </c>
      <c r="D101" s="29"/>
      <c r="E101" s="29"/>
      <c r="F101" s="29"/>
      <c r="G101" s="35"/>
      <c r="H101" s="29"/>
      <c r="I101" s="29"/>
      <c r="J101" s="30"/>
      <c r="K101" s="29"/>
      <c r="L101" s="29"/>
      <c r="M101" s="29"/>
      <c r="N101" s="29"/>
      <c r="O101" s="31">
        <f t="shared" si="2"/>
        <v>0</v>
      </c>
      <c r="P101" s="102">
        <f t="shared" si="3"/>
        <v>0</v>
      </c>
    </row>
    <row r="102" spans="1:16" x14ac:dyDescent="0.25">
      <c r="A102" s="26">
        <v>80</v>
      </c>
      <c r="B102" s="40" t="s">
        <v>101</v>
      </c>
      <c r="C102" s="41" t="s">
        <v>21</v>
      </c>
      <c r="D102" s="29"/>
      <c r="E102" s="29"/>
      <c r="F102" s="29"/>
      <c r="G102" s="35"/>
      <c r="H102" s="29"/>
      <c r="I102" s="29"/>
      <c r="J102" s="30"/>
      <c r="K102" s="29"/>
      <c r="L102" s="29"/>
      <c r="M102" s="29"/>
      <c r="N102" s="29"/>
      <c r="O102" s="31">
        <f t="shared" si="2"/>
        <v>0</v>
      </c>
      <c r="P102" s="102">
        <f t="shared" si="3"/>
        <v>0</v>
      </c>
    </row>
    <row r="103" spans="1:16" x14ac:dyDescent="0.25">
      <c r="A103" s="42"/>
      <c r="B103" s="43" t="s">
        <v>102</v>
      </c>
      <c r="C103" s="41"/>
      <c r="D103" s="29"/>
      <c r="E103" s="29"/>
      <c r="F103" s="29"/>
      <c r="G103" s="35"/>
      <c r="H103" s="29"/>
      <c r="I103" s="29"/>
      <c r="J103" s="30"/>
      <c r="K103" s="29"/>
      <c r="L103" s="29"/>
      <c r="M103" s="29"/>
      <c r="N103" s="29"/>
      <c r="O103" s="31">
        <f t="shared" si="2"/>
        <v>0</v>
      </c>
      <c r="P103" s="102">
        <f t="shared" si="3"/>
        <v>0</v>
      </c>
    </row>
    <row r="104" spans="1:16" x14ac:dyDescent="0.25">
      <c r="A104" s="26">
        <v>81</v>
      </c>
      <c r="B104" s="27" t="s">
        <v>103</v>
      </c>
      <c r="C104" s="28" t="s">
        <v>21</v>
      </c>
      <c r="D104" s="29"/>
      <c r="E104" s="29"/>
      <c r="F104" s="29"/>
      <c r="G104" s="35"/>
      <c r="H104" s="29"/>
      <c r="I104" s="29"/>
      <c r="J104" s="30"/>
      <c r="K104" s="29"/>
      <c r="L104" s="29"/>
      <c r="M104" s="29"/>
      <c r="N104" s="29"/>
      <c r="O104" s="31">
        <f t="shared" si="2"/>
        <v>0</v>
      </c>
      <c r="P104" s="102">
        <f t="shared" si="3"/>
        <v>0</v>
      </c>
    </row>
    <row r="105" spans="1:16" x14ac:dyDescent="0.25">
      <c r="A105" s="44">
        <v>82</v>
      </c>
      <c r="B105" s="45" t="s">
        <v>11</v>
      </c>
      <c r="C105" s="46" t="s">
        <v>21</v>
      </c>
      <c r="D105" s="29"/>
      <c r="E105" s="29"/>
      <c r="F105" s="29"/>
      <c r="G105" s="35"/>
      <c r="H105" s="29"/>
      <c r="I105" s="29"/>
      <c r="J105" s="30"/>
      <c r="K105" s="29"/>
      <c r="L105" s="29"/>
      <c r="M105" s="29"/>
      <c r="N105" s="29"/>
      <c r="O105" s="31">
        <f t="shared" si="2"/>
        <v>0</v>
      </c>
      <c r="P105" s="102">
        <f t="shared" si="3"/>
        <v>0</v>
      </c>
    </row>
    <row r="106" spans="1:16" x14ac:dyDescent="0.25">
      <c r="A106" s="26">
        <v>83</v>
      </c>
      <c r="B106" s="32" t="s">
        <v>104</v>
      </c>
      <c r="C106" s="47" t="s">
        <v>21</v>
      </c>
      <c r="D106" s="29"/>
      <c r="E106" s="29"/>
      <c r="F106" s="29"/>
      <c r="G106" s="35"/>
      <c r="H106" s="29"/>
      <c r="I106" s="29"/>
      <c r="J106" s="30"/>
      <c r="K106" s="29"/>
      <c r="L106" s="29"/>
      <c r="M106" s="29"/>
      <c r="N106" s="29"/>
      <c r="O106" s="31">
        <f t="shared" si="2"/>
        <v>0</v>
      </c>
      <c r="P106" s="102">
        <f t="shared" si="3"/>
        <v>0</v>
      </c>
    </row>
    <row r="107" spans="1:16" x14ac:dyDescent="0.25">
      <c r="A107" s="26">
        <v>84</v>
      </c>
      <c r="B107" s="32" t="s">
        <v>8</v>
      </c>
      <c r="C107" s="47" t="s">
        <v>105</v>
      </c>
      <c r="D107" s="29"/>
      <c r="E107" s="29"/>
      <c r="F107" s="29"/>
      <c r="G107" s="35"/>
      <c r="H107" s="29"/>
      <c r="I107" s="29"/>
      <c r="J107" s="30"/>
      <c r="K107" s="29"/>
      <c r="L107" s="29"/>
      <c r="M107" s="29"/>
      <c r="N107" s="29"/>
      <c r="O107" s="31">
        <f t="shared" si="2"/>
        <v>0</v>
      </c>
      <c r="P107" s="102">
        <f t="shared" si="3"/>
        <v>0</v>
      </c>
    </row>
    <row r="108" spans="1:16" x14ac:dyDescent="0.25">
      <c r="A108" s="42"/>
      <c r="B108" s="43" t="s">
        <v>106</v>
      </c>
      <c r="C108" s="41"/>
      <c r="D108" s="29"/>
      <c r="E108" s="29"/>
      <c r="F108" s="29"/>
      <c r="G108" s="35"/>
      <c r="H108" s="29"/>
      <c r="I108" s="29"/>
      <c r="J108" s="30"/>
      <c r="K108" s="29"/>
      <c r="L108" s="29"/>
      <c r="M108" s="29"/>
      <c r="N108" s="29"/>
      <c r="O108" s="31">
        <f t="shared" si="2"/>
        <v>0</v>
      </c>
      <c r="P108" s="102">
        <f t="shared" si="3"/>
        <v>0</v>
      </c>
    </row>
    <row r="109" spans="1:16" x14ac:dyDescent="0.25">
      <c r="A109" s="26">
        <v>85</v>
      </c>
      <c r="B109" s="32" t="s">
        <v>10</v>
      </c>
      <c r="C109" s="33" t="s">
        <v>58</v>
      </c>
      <c r="D109" s="30"/>
      <c r="E109" s="30"/>
      <c r="F109" s="30"/>
      <c r="G109" s="35"/>
      <c r="H109" s="30"/>
      <c r="I109" s="30"/>
      <c r="J109" s="30"/>
      <c r="K109" s="29"/>
      <c r="L109" s="29"/>
      <c r="M109" s="29"/>
      <c r="N109" s="29"/>
      <c r="O109" s="31">
        <f t="shared" si="2"/>
        <v>0</v>
      </c>
      <c r="P109" s="102">
        <f t="shared" si="3"/>
        <v>0</v>
      </c>
    </row>
    <row r="110" spans="1:16" x14ac:dyDescent="0.25">
      <c r="A110" s="26"/>
      <c r="B110" s="43" t="s">
        <v>107</v>
      </c>
      <c r="C110" s="33"/>
      <c r="D110" s="29"/>
      <c r="E110" s="29"/>
      <c r="F110" s="29"/>
      <c r="G110" s="35"/>
      <c r="H110" s="29"/>
      <c r="I110" s="29"/>
      <c r="J110" s="30"/>
      <c r="K110" s="29"/>
      <c r="L110" s="29"/>
      <c r="M110" s="29"/>
      <c r="N110" s="29"/>
      <c r="O110" s="31">
        <f t="shared" si="2"/>
        <v>0</v>
      </c>
      <c r="P110" s="102">
        <f t="shared" si="3"/>
        <v>0</v>
      </c>
    </row>
    <row r="111" spans="1:16" x14ac:dyDescent="0.25">
      <c r="A111" s="48">
        <v>86</v>
      </c>
      <c r="B111" s="32" t="s">
        <v>108</v>
      </c>
      <c r="C111" s="25" t="s">
        <v>105</v>
      </c>
      <c r="D111" s="29"/>
      <c r="E111" s="29"/>
      <c r="F111" s="29"/>
      <c r="G111" s="35"/>
      <c r="H111" s="29"/>
      <c r="I111" s="29"/>
      <c r="J111" s="30"/>
      <c r="K111" s="29"/>
      <c r="L111" s="29"/>
      <c r="M111" s="29"/>
      <c r="N111" s="29"/>
      <c r="O111" s="31">
        <f t="shared" si="2"/>
        <v>0</v>
      </c>
      <c r="P111" s="102">
        <f t="shared" si="3"/>
        <v>0</v>
      </c>
    </row>
    <row r="112" spans="1:16" x14ac:dyDescent="0.25">
      <c r="A112" s="26">
        <v>87</v>
      </c>
      <c r="B112" s="32" t="s">
        <v>109</v>
      </c>
      <c r="C112" s="33" t="s">
        <v>21</v>
      </c>
      <c r="D112" s="29"/>
      <c r="E112" s="29"/>
      <c r="F112" s="29"/>
      <c r="G112" s="35"/>
      <c r="H112" s="29"/>
      <c r="I112" s="29"/>
      <c r="J112" s="30"/>
      <c r="K112" s="29"/>
      <c r="L112" s="29"/>
      <c r="M112" s="29"/>
      <c r="N112" s="29"/>
      <c r="O112" s="31">
        <f t="shared" si="2"/>
        <v>0</v>
      </c>
      <c r="P112" s="102">
        <f t="shared" si="3"/>
        <v>0</v>
      </c>
    </row>
    <row r="113" spans="1:16" x14ac:dyDescent="0.25">
      <c r="B113" s="49" t="s">
        <v>110</v>
      </c>
      <c r="C113" s="25"/>
      <c r="D113" s="22"/>
      <c r="E113" s="22"/>
      <c r="F113" s="22"/>
      <c r="G113" s="101"/>
      <c r="H113" s="22"/>
      <c r="I113" s="22"/>
      <c r="J113" s="30"/>
      <c r="K113" s="22"/>
      <c r="L113" s="22"/>
      <c r="M113" s="22"/>
      <c r="N113" s="22"/>
      <c r="O113" s="31">
        <f t="shared" si="2"/>
        <v>0</v>
      </c>
      <c r="P113" s="102">
        <f t="shared" si="3"/>
        <v>0</v>
      </c>
    </row>
    <row r="114" spans="1:16" x14ac:dyDescent="0.25">
      <c r="A114" s="26">
        <v>88</v>
      </c>
      <c r="B114" s="27" t="s">
        <v>111</v>
      </c>
      <c r="C114" s="46" t="s">
        <v>21</v>
      </c>
      <c r="D114" s="29"/>
      <c r="E114" s="29"/>
      <c r="F114" s="29"/>
      <c r="G114" s="35"/>
      <c r="H114" s="29"/>
      <c r="I114" s="29"/>
      <c r="J114" s="30"/>
      <c r="K114" s="29"/>
      <c r="L114" s="29"/>
      <c r="M114" s="29"/>
      <c r="N114" s="29"/>
      <c r="O114" s="31">
        <f t="shared" si="2"/>
        <v>0</v>
      </c>
      <c r="P114" s="102">
        <f t="shared" si="3"/>
        <v>0</v>
      </c>
    </row>
    <row r="115" spans="1:16" x14ac:dyDescent="0.25">
      <c r="M115" s="80" t="s">
        <v>153</v>
      </c>
      <c r="N115" s="80"/>
      <c r="O115" s="79">
        <f>O114/0.048</f>
        <v>0</v>
      </c>
      <c r="P115" s="102"/>
    </row>
  </sheetData>
  <mergeCells count="10">
    <mergeCell ref="A1:O3"/>
    <mergeCell ref="A4:O6"/>
    <mergeCell ref="D7:O7"/>
    <mergeCell ref="O8:O9"/>
    <mergeCell ref="P8:P9"/>
    <mergeCell ref="F9:G9"/>
    <mergeCell ref="H9:I9"/>
    <mergeCell ref="K9:L9"/>
    <mergeCell ref="M9:N9"/>
    <mergeCell ref="D8:N8"/>
  </mergeCells>
  <pageMargins left="0.7" right="0.7" top="0.75" bottom="0.75" header="0.3" footer="0.3"/>
  <pageSetup paperSize="9" scale="2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"/>
  <sheetViews>
    <sheetView workbookViewId="0">
      <selection activeCell="B17" sqref="B17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4" width="15.7109375" style="50" customWidth="1"/>
    <col min="5" max="5" width="14.28515625" customWidth="1"/>
    <col min="208" max="208" width="3.7109375" customWidth="1"/>
    <col min="209" max="209" width="27.85546875" customWidth="1"/>
    <col min="210" max="210" width="3.7109375" customWidth="1"/>
    <col min="211" max="250" width="0" hidden="1" customWidth="1"/>
    <col min="251" max="251" width="10.28515625" customWidth="1"/>
    <col min="253" max="253" width="12.5703125" customWidth="1"/>
    <col min="257" max="257" width="10.7109375" customWidth="1"/>
    <col min="464" max="464" width="3.7109375" customWidth="1"/>
    <col min="465" max="465" width="27.85546875" customWidth="1"/>
    <col min="466" max="466" width="3.7109375" customWidth="1"/>
    <col min="467" max="506" width="0" hidden="1" customWidth="1"/>
    <col min="507" max="507" width="10.28515625" customWidth="1"/>
    <col min="509" max="509" width="12.5703125" customWidth="1"/>
    <col min="513" max="513" width="10.7109375" customWidth="1"/>
    <col min="720" max="720" width="3.7109375" customWidth="1"/>
    <col min="721" max="721" width="27.85546875" customWidth="1"/>
    <col min="722" max="722" width="3.7109375" customWidth="1"/>
    <col min="723" max="762" width="0" hidden="1" customWidth="1"/>
    <col min="763" max="763" width="10.28515625" customWidth="1"/>
    <col min="765" max="765" width="12.5703125" customWidth="1"/>
    <col min="769" max="769" width="10.7109375" customWidth="1"/>
    <col min="976" max="976" width="3.7109375" customWidth="1"/>
    <col min="977" max="977" width="27.85546875" customWidth="1"/>
    <col min="978" max="978" width="3.7109375" customWidth="1"/>
    <col min="979" max="1018" width="0" hidden="1" customWidth="1"/>
    <col min="1019" max="1019" width="10.28515625" customWidth="1"/>
    <col min="1021" max="1021" width="12.5703125" customWidth="1"/>
    <col min="1025" max="1025" width="10.7109375" customWidth="1"/>
    <col min="1232" max="1232" width="3.7109375" customWidth="1"/>
    <col min="1233" max="1233" width="27.85546875" customWidth="1"/>
    <col min="1234" max="1234" width="3.7109375" customWidth="1"/>
    <col min="1235" max="1274" width="0" hidden="1" customWidth="1"/>
    <col min="1275" max="1275" width="10.28515625" customWidth="1"/>
    <col min="1277" max="1277" width="12.5703125" customWidth="1"/>
    <col min="1281" max="1281" width="10.7109375" customWidth="1"/>
    <col min="1488" max="1488" width="3.7109375" customWidth="1"/>
    <col min="1489" max="1489" width="27.85546875" customWidth="1"/>
    <col min="1490" max="1490" width="3.7109375" customWidth="1"/>
    <col min="1491" max="1530" width="0" hidden="1" customWidth="1"/>
    <col min="1531" max="1531" width="10.28515625" customWidth="1"/>
    <col min="1533" max="1533" width="12.5703125" customWidth="1"/>
    <col min="1537" max="1537" width="10.7109375" customWidth="1"/>
    <col min="1744" max="1744" width="3.7109375" customWidth="1"/>
    <col min="1745" max="1745" width="27.85546875" customWidth="1"/>
    <col min="1746" max="1746" width="3.7109375" customWidth="1"/>
    <col min="1747" max="1786" width="0" hidden="1" customWidth="1"/>
    <col min="1787" max="1787" width="10.28515625" customWidth="1"/>
    <col min="1789" max="1789" width="12.5703125" customWidth="1"/>
    <col min="1793" max="1793" width="10.7109375" customWidth="1"/>
    <col min="2000" max="2000" width="3.7109375" customWidth="1"/>
    <col min="2001" max="2001" width="27.85546875" customWidth="1"/>
    <col min="2002" max="2002" width="3.7109375" customWidth="1"/>
    <col min="2003" max="2042" width="0" hidden="1" customWidth="1"/>
    <col min="2043" max="2043" width="10.28515625" customWidth="1"/>
    <col min="2045" max="2045" width="12.5703125" customWidth="1"/>
    <col min="2049" max="2049" width="10.7109375" customWidth="1"/>
    <col min="2256" max="2256" width="3.7109375" customWidth="1"/>
    <col min="2257" max="2257" width="27.85546875" customWidth="1"/>
    <col min="2258" max="2258" width="3.7109375" customWidth="1"/>
    <col min="2259" max="2298" width="0" hidden="1" customWidth="1"/>
    <col min="2299" max="2299" width="10.28515625" customWidth="1"/>
    <col min="2301" max="2301" width="12.5703125" customWidth="1"/>
    <col min="2305" max="2305" width="10.7109375" customWidth="1"/>
    <col min="2512" max="2512" width="3.7109375" customWidth="1"/>
    <col min="2513" max="2513" width="27.85546875" customWidth="1"/>
    <col min="2514" max="2514" width="3.7109375" customWidth="1"/>
    <col min="2515" max="2554" width="0" hidden="1" customWidth="1"/>
    <col min="2555" max="2555" width="10.28515625" customWidth="1"/>
    <col min="2557" max="2557" width="12.5703125" customWidth="1"/>
    <col min="2561" max="2561" width="10.7109375" customWidth="1"/>
    <col min="2768" max="2768" width="3.7109375" customWidth="1"/>
    <col min="2769" max="2769" width="27.85546875" customWidth="1"/>
    <col min="2770" max="2770" width="3.7109375" customWidth="1"/>
    <col min="2771" max="2810" width="0" hidden="1" customWidth="1"/>
    <col min="2811" max="2811" width="10.28515625" customWidth="1"/>
    <col min="2813" max="2813" width="12.5703125" customWidth="1"/>
    <col min="2817" max="2817" width="10.7109375" customWidth="1"/>
    <col min="3024" max="3024" width="3.7109375" customWidth="1"/>
    <col min="3025" max="3025" width="27.85546875" customWidth="1"/>
    <col min="3026" max="3026" width="3.7109375" customWidth="1"/>
    <col min="3027" max="3066" width="0" hidden="1" customWidth="1"/>
    <col min="3067" max="3067" width="10.28515625" customWidth="1"/>
    <col min="3069" max="3069" width="12.5703125" customWidth="1"/>
    <col min="3073" max="3073" width="10.7109375" customWidth="1"/>
    <col min="3280" max="3280" width="3.7109375" customWidth="1"/>
    <col min="3281" max="3281" width="27.85546875" customWidth="1"/>
    <col min="3282" max="3282" width="3.7109375" customWidth="1"/>
    <col min="3283" max="3322" width="0" hidden="1" customWidth="1"/>
    <col min="3323" max="3323" width="10.28515625" customWidth="1"/>
    <col min="3325" max="3325" width="12.5703125" customWidth="1"/>
    <col min="3329" max="3329" width="10.7109375" customWidth="1"/>
    <col min="3536" max="3536" width="3.7109375" customWidth="1"/>
    <col min="3537" max="3537" width="27.85546875" customWidth="1"/>
    <col min="3538" max="3538" width="3.7109375" customWidth="1"/>
    <col min="3539" max="3578" width="0" hidden="1" customWidth="1"/>
    <col min="3579" max="3579" width="10.28515625" customWidth="1"/>
    <col min="3581" max="3581" width="12.5703125" customWidth="1"/>
    <col min="3585" max="3585" width="10.7109375" customWidth="1"/>
    <col min="3792" max="3792" width="3.7109375" customWidth="1"/>
    <col min="3793" max="3793" width="27.85546875" customWidth="1"/>
    <col min="3794" max="3794" width="3.7109375" customWidth="1"/>
    <col min="3795" max="3834" width="0" hidden="1" customWidth="1"/>
    <col min="3835" max="3835" width="10.28515625" customWidth="1"/>
    <col min="3837" max="3837" width="12.5703125" customWidth="1"/>
    <col min="3841" max="3841" width="10.7109375" customWidth="1"/>
    <col min="4048" max="4048" width="3.7109375" customWidth="1"/>
    <col min="4049" max="4049" width="27.85546875" customWidth="1"/>
    <col min="4050" max="4050" width="3.7109375" customWidth="1"/>
    <col min="4051" max="4090" width="0" hidden="1" customWidth="1"/>
    <col min="4091" max="4091" width="10.28515625" customWidth="1"/>
    <col min="4093" max="4093" width="12.5703125" customWidth="1"/>
    <col min="4097" max="4097" width="10.7109375" customWidth="1"/>
    <col min="4304" max="4304" width="3.7109375" customWidth="1"/>
    <col min="4305" max="4305" width="27.85546875" customWidth="1"/>
    <col min="4306" max="4306" width="3.7109375" customWidth="1"/>
    <col min="4307" max="4346" width="0" hidden="1" customWidth="1"/>
    <col min="4347" max="4347" width="10.28515625" customWidth="1"/>
    <col min="4349" max="4349" width="12.5703125" customWidth="1"/>
    <col min="4353" max="4353" width="10.7109375" customWidth="1"/>
    <col min="4560" max="4560" width="3.7109375" customWidth="1"/>
    <col min="4561" max="4561" width="27.85546875" customWidth="1"/>
    <col min="4562" max="4562" width="3.7109375" customWidth="1"/>
    <col min="4563" max="4602" width="0" hidden="1" customWidth="1"/>
    <col min="4603" max="4603" width="10.28515625" customWidth="1"/>
    <col min="4605" max="4605" width="12.5703125" customWidth="1"/>
    <col min="4609" max="4609" width="10.7109375" customWidth="1"/>
    <col min="4816" max="4816" width="3.7109375" customWidth="1"/>
    <col min="4817" max="4817" width="27.85546875" customWidth="1"/>
    <col min="4818" max="4818" width="3.7109375" customWidth="1"/>
    <col min="4819" max="4858" width="0" hidden="1" customWidth="1"/>
    <col min="4859" max="4859" width="10.28515625" customWidth="1"/>
    <col min="4861" max="4861" width="12.5703125" customWidth="1"/>
    <col min="4865" max="4865" width="10.7109375" customWidth="1"/>
    <col min="5072" max="5072" width="3.7109375" customWidth="1"/>
    <col min="5073" max="5073" width="27.85546875" customWidth="1"/>
    <col min="5074" max="5074" width="3.7109375" customWidth="1"/>
    <col min="5075" max="5114" width="0" hidden="1" customWidth="1"/>
    <col min="5115" max="5115" width="10.28515625" customWidth="1"/>
    <col min="5117" max="5117" width="12.5703125" customWidth="1"/>
    <col min="5121" max="5121" width="10.7109375" customWidth="1"/>
    <col min="5328" max="5328" width="3.7109375" customWidth="1"/>
    <col min="5329" max="5329" width="27.85546875" customWidth="1"/>
    <col min="5330" max="5330" width="3.7109375" customWidth="1"/>
    <col min="5331" max="5370" width="0" hidden="1" customWidth="1"/>
    <col min="5371" max="5371" width="10.28515625" customWidth="1"/>
    <col min="5373" max="5373" width="12.5703125" customWidth="1"/>
    <col min="5377" max="5377" width="10.7109375" customWidth="1"/>
    <col min="5584" max="5584" width="3.7109375" customWidth="1"/>
    <col min="5585" max="5585" width="27.85546875" customWidth="1"/>
    <col min="5586" max="5586" width="3.7109375" customWidth="1"/>
    <col min="5587" max="5626" width="0" hidden="1" customWidth="1"/>
    <col min="5627" max="5627" width="10.28515625" customWidth="1"/>
    <col min="5629" max="5629" width="12.5703125" customWidth="1"/>
    <col min="5633" max="5633" width="10.7109375" customWidth="1"/>
    <col min="5840" max="5840" width="3.7109375" customWidth="1"/>
    <col min="5841" max="5841" width="27.85546875" customWidth="1"/>
    <col min="5842" max="5842" width="3.7109375" customWidth="1"/>
    <col min="5843" max="5882" width="0" hidden="1" customWidth="1"/>
    <col min="5883" max="5883" width="10.28515625" customWidth="1"/>
    <col min="5885" max="5885" width="12.5703125" customWidth="1"/>
    <col min="5889" max="5889" width="10.7109375" customWidth="1"/>
    <col min="6096" max="6096" width="3.7109375" customWidth="1"/>
    <col min="6097" max="6097" width="27.85546875" customWidth="1"/>
    <col min="6098" max="6098" width="3.7109375" customWidth="1"/>
    <col min="6099" max="6138" width="0" hidden="1" customWidth="1"/>
    <col min="6139" max="6139" width="10.28515625" customWidth="1"/>
    <col min="6141" max="6141" width="12.5703125" customWidth="1"/>
    <col min="6145" max="6145" width="10.7109375" customWidth="1"/>
    <col min="6352" max="6352" width="3.7109375" customWidth="1"/>
    <col min="6353" max="6353" width="27.85546875" customWidth="1"/>
    <col min="6354" max="6354" width="3.7109375" customWidth="1"/>
    <col min="6355" max="6394" width="0" hidden="1" customWidth="1"/>
    <col min="6395" max="6395" width="10.28515625" customWidth="1"/>
    <col min="6397" max="6397" width="12.5703125" customWidth="1"/>
    <col min="6401" max="6401" width="10.7109375" customWidth="1"/>
    <col min="6608" max="6608" width="3.7109375" customWidth="1"/>
    <col min="6609" max="6609" width="27.85546875" customWidth="1"/>
    <col min="6610" max="6610" width="3.7109375" customWidth="1"/>
    <col min="6611" max="6650" width="0" hidden="1" customWidth="1"/>
    <col min="6651" max="6651" width="10.28515625" customWidth="1"/>
    <col min="6653" max="6653" width="12.5703125" customWidth="1"/>
    <col min="6657" max="6657" width="10.7109375" customWidth="1"/>
    <col min="6864" max="6864" width="3.7109375" customWidth="1"/>
    <col min="6865" max="6865" width="27.85546875" customWidth="1"/>
    <col min="6866" max="6866" width="3.7109375" customWidth="1"/>
    <col min="6867" max="6906" width="0" hidden="1" customWidth="1"/>
    <col min="6907" max="6907" width="10.28515625" customWidth="1"/>
    <col min="6909" max="6909" width="12.5703125" customWidth="1"/>
    <col min="6913" max="6913" width="10.7109375" customWidth="1"/>
    <col min="7120" max="7120" width="3.7109375" customWidth="1"/>
    <col min="7121" max="7121" width="27.85546875" customWidth="1"/>
    <col min="7122" max="7122" width="3.7109375" customWidth="1"/>
    <col min="7123" max="7162" width="0" hidden="1" customWidth="1"/>
    <col min="7163" max="7163" width="10.28515625" customWidth="1"/>
    <col min="7165" max="7165" width="12.5703125" customWidth="1"/>
    <col min="7169" max="7169" width="10.7109375" customWidth="1"/>
    <col min="7376" max="7376" width="3.7109375" customWidth="1"/>
    <col min="7377" max="7377" width="27.85546875" customWidth="1"/>
    <col min="7378" max="7378" width="3.7109375" customWidth="1"/>
    <col min="7379" max="7418" width="0" hidden="1" customWidth="1"/>
    <col min="7419" max="7419" width="10.28515625" customWidth="1"/>
    <col min="7421" max="7421" width="12.5703125" customWidth="1"/>
    <col min="7425" max="7425" width="10.7109375" customWidth="1"/>
    <col min="7632" max="7632" width="3.7109375" customWidth="1"/>
    <col min="7633" max="7633" width="27.85546875" customWidth="1"/>
    <col min="7634" max="7634" width="3.7109375" customWidth="1"/>
    <col min="7635" max="7674" width="0" hidden="1" customWidth="1"/>
    <col min="7675" max="7675" width="10.28515625" customWidth="1"/>
    <col min="7677" max="7677" width="12.5703125" customWidth="1"/>
    <col min="7681" max="7681" width="10.7109375" customWidth="1"/>
    <col min="7888" max="7888" width="3.7109375" customWidth="1"/>
    <col min="7889" max="7889" width="27.85546875" customWidth="1"/>
    <col min="7890" max="7890" width="3.7109375" customWidth="1"/>
    <col min="7891" max="7930" width="0" hidden="1" customWidth="1"/>
    <col min="7931" max="7931" width="10.28515625" customWidth="1"/>
    <col min="7933" max="7933" width="12.5703125" customWidth="1"/>
    <col min="7937" max="7937" width="10.7109375" customWidth="1"/>
    <col min="8144" max="8144" width="3.7109375" customWidth="1"/>
    <col min="8145" max="8145" width="27.85546875" customWidth="1"/>
    <col min="8146" max="8146" width="3.7109375" customWidth="1"/>
    <col min="8147" max="8186" width="0" hidden="1" customWidth="1"/>
    <col min="8187" max="8187" width="10.28515625" customWidth="1"/>
    <col min="8189" max="8189" width="12.5703125" customWidth="1"/>
    <col min="8193" max="8193" width="10.7109375" customWidth="1"/>
    <col min="8400" max="8400" width="3.7109375" customWidth="1"/>
    <col min="8401" max="8401" width="27.85546875" customWidth="1"/>
    <col min="8402" max="8402" width="3.7109375" customWidth="1"/>
    <col min="8403" max="8442" width="0" hidden="1" customWidth="1"/>
    <col min="8443" max="8443" width="10.28515625" customWidth="1"/>
    <col min="8445" max="8445" width="12.5703125" customWidth="1"/>
    <col min="8449" max="8449" width="10.7109375" customWidth="1"/>
    <col min="8656" max="8656" width="3.7109375" customWidth="1"/>
    <col min="8657" max="8657" width="27.85546875" customWidth="1"/>
    <col min="8658" max="8658" width="3.7109375" customWidth="1"/>
    <col min="8659" max="8698" width="0" hidden="1" customWidth="1"/>
    <col min="8699" max="8699" width="10.28515625" customWidth="1"/>
    <col min="8701" max="8701" width="12.5703125" customWidth="1"/>
    <col min="8705" max="8705" width="10.7109375" customWidth="1"/>
    <col min="8912" max="8912" width="3.7109375" customWidth="1"/>
    <col min="8913" max="8913" width="27.85546875" customWidth="1"/>
    <col min="8914" max="8914" width="3.7109375" customWidth="1"/>
    <col min="8915" max="8954" width="0" hidden="1" customWidth="1"/>
    <col min="8955" max="8955" width="10.28515625" customWidth="1"/>
    <col min="8957" max="8957" width="12.5703125" customWidth="1"/>
    <col min="8961" max="8961" width="10.7109375" customWidth="1"/>
    <col min="9168" max="9168" width="3.7109375" customWidth="1"/>
    <col min="9169" max="9169" width="27.85546875" customWidth="1"/>
    <col min="9170" max="9170" width="3.7109375" customWidth="1"/>
    <col min="9171" max="9210" width="0" hidden="1" customWidth="1"/>
    <col min="9211" max="9211" width="10.28515625" customWidth="1"/>
    <col min="9213" max="9213" width="12.5703125" customWidth="1"/>
    <col min="9217" max="9217" width="10.7109375" customWidth="1"/>
    <col min="9424" max="9424" width="3.7109375" customWidth="1"/>
    <col min="9425" max="9425" width="27.85546875" customWidth="1"/>
    <col min="9426" max="9426" width="3.7109375" customWidth="1"/>
    <col min="9427" max="9466" width="0" hidden="1" customWidth="1"/>
    <col min="9467" max="9467" width="10.28515625" customWidth="1"/>
    <col min="9469" max="9469" width="12.5703125" customWidth="1"/>
    <col min="9473" max="9473" width="10.7109375" customWidth="1"/>
    <col min="9680" max="9680" width="3.7109375" customWidth="1"/>
    <col min="9681" max="9681" width="27.85546875" customWidth="1"/>
    <col min="9682" max="9682" width="3.7109375" customWidth="1"/>
    <col min="9683" max="9722" width="0" hidden="1" customWidth="1"/>
    <col min="9723" max="9723" width="10.28515625" customWidth="1"/>
    <col min="9725" max="9725" width="12.5703125" customWidth="1"/>
    <col min="9729" max="9729" width="10.7109375" customWidth="1"/>
    <col min="9936" max="9936" width="3.7109375" customWidth="1"/>
    <col min="9937" max="9937" width="27.85546875" customWidth="1"/>
    <col min="9938" max="9938" width="3.7109375" customWidth="1"/>
    <col min="9939" max="9978" width="0" hidden="1" customWidth="1"/>
    <col min="9979" max="9979" width="10.28515625" customWidth="1"/>
    <col min="9981" max="9981" width="12.5703125" customWidth="1"/>
    <col min="9985" max="9985" width="10.7109375" customWidth="1"/>
    <col min="10192" max="10192" width="3.7109375" customWidth="1"/>
    <col min="10193" max="10193" width="27.85546875" customWidth="1"/>
    <col min="10194" max="10194" width="3.7109375" customWidth="1"/>
    <col min="10195" max="10234" width="0" hidden="1" customWidth="1"/>
    <col min="10235" max="10235" width="10.28515625" customWidth="1"/>
    <col min="10237" max="10237" width="12.5703125" customWidth="1"/>
    <col min="10241" max="10241" width="10.7109375" customWidth="1"/>
    <col min="10448" max="10448" width="3.7109375" customWidth="1"/>
    <col min="10449" max="10449" width="27.85546875" customWidth="1"/>
    <col min="10450" max="10450" width="3.7109375" customWidth="1"/>
    <col min="10451" max="10490" width="0" hidden="1" customWidth="1"/>
    <col min="10491" max="10491" width="10.28515625" customWidth="1"/>
    <col min="10493" max="10493" width="12.5703125" customWidth="1"/>
    <col min="10497" max="10497" width="10.7109375" customWidth="1"/>
    <col min="10704" max="10704" width="3.7109375" customWidth="1"/>
    <col min="10705" max="10705" width="27.85546875" customWidth="1"/>
    <col min="10706" max="10706" width="3.7109375" customWidth="1"/>
    <col min="10707" max="10746" width="0" hidden="1" customWidth="1"/>
    <col min="10747" max="10747" width="10.28515625" customWidth="1"/>
    <col min="10749" max="10749" width="12.5703125" customWidth="1"/>
    <col min="10753" max="10753" width="10.7109375" customWidth="1"/>
    <col min="10960" max="10960" width="3.7109375" customWidth="1"/>
    <col min="10961" max="10961" width="27.85546875" customWidth="1"/>
    <col min="10962" max="10962" width="3.7109375" customWidth="1"/>
    <col min="10963" max="11002" width="0" hidden="1" customWidth="1"/>
    <col min="11003" max="11003" width="10.28515625" customWidth="1"/>
    <col min="11005" max="11005" width="12.5703125" customWidth="1"/>
    <col min="11009" max="11009" width="10.7109375" customWidth="1"/>
    <col min="11216" max="11216" width="3.7109375" customWidth="1"/>
    <col min="11217" max="11217" width="27.85546875" customWidth="1"/>
    <col min="11218" max="11218" width="3.7109375" customWidth="1"/>
    <col min="11219" max="11258" width="0" hidden="1" customWidth="1"/>
    <col min="11259" max="11259" width="10.28515625" customWidth="1"/>
    <col min="11261" max="11261" width="12.5703125" customWidth="1"/>
    <col min="11265" max="11265" width="10.7109375" customWidth="1"/>
    <col min="11472" max="11472" width="3.7109375" customWidth="1"/>
    <col min="11473" max="11473" width="27.85546875" customWidth="1"/>
    <col min="11474" max="11474" width="3.7109375" customWidth="1"/>
    <col min="11475" max="11514" width="0" hidden="1" customWidth="1"/>
    <col min="11515" max="11515" width="10.28515625" customWidth="1"/>
    <col min="11517" max="11517" width="12.5703125" customWidth="1"/>
    <col min="11521" max="11521" width="10.7109375" customWidth="1"/>
    <col min="11728" max="11728" width="3.7109375" customWidth="1"/>
    <col min="11729" max="11729" width="27.85546875" customWidth="1"/>
    <col min="11730" max="11730" width="3.7109375" customWidth="1"/>
    <col min="11731" max="11770" width="0" hidden="1" customWidth="1"/>
    <col min="11771" max="11771" width="10.28515625" customWidth="1"/>
    <col min="11773" max="11773" width="12.5703125" customWidth="1"/>
    <col min="11777" max="11777" width="10.7109375" customWidth="1"/>
    <col min="11984" max="11984" width="3.7109375" customWidth="1"/>
    <col min="11985" max="11985" width="27.85546875" customWidth="1"/>
    <col min="11986" max="11986" width="3.7109375" customWidth="1"/>
    <col min="11987" max="12026" width="0" hidden="1" customWidth="1"/>
    <col min="12027" max="12027" width="10.28515625" customWidth="1"/>
    <col min="12029" max="12029" width="12.5703125" customWidth="1"/>
    <col min="12033" max="12033" width="10.7109375" customWidth="1"/>
    <col min="12240" max="12240" width="3.7109375" customWidth="1"/>
    <col min="12241" max="12241" width="27.85546875" customWidth="1"/>
    <col min="12242" max="12242" width="3.7109375" customWidth="1"/>
    <col min="12243" max="12282" width="0" hidden="1" customWidth="1"/>
    <col min="12283" max="12283" width="10.28515625" customWidth="1"/>
    <col min="12285" max="12285" width="12.5703125" customWidth="1"/>
    <col min="12289" max="12289" width="10.7109375" customWidth="1"/>
    <col min="12496" max="12496" width="3.7109375" customWidth="1"/>
    <col min="12497" max="12497" width="27.85546875" customWidth="1"/>
    <col min="12498" max="12498" width="3.7109375" customWidth="1"/>
    <col min="12499" max="12538" width="0" hidden="1" customWidth="1"/>
    <col min="12539" max="12539" width="10.28515625" customWidth="1"/>
    <col min="12541" max="12541" width="12.5703125" customWidth="1"/>
    <col min="12545" max="12545" width="10.7109375" customWidth="1"/>
    <col min="12752" max="12752" width="3.7109375" customWidth="1"/>
    <col min="12753" max="12753" width="27.85546875" customWidth="1"/>
    <col min="12754" max="12754" width="3.7109375" customWidth="1"/>
    <col min="12755" max="12794" width="0" hidden="1" customWidth="1"/>
    <col min="12795" max="12795" width="10.28515625" customWidth="1"/>
    <col min="12797" max="12797" width="12.5703125" customWidth="1"/>
    <col min="12801" max="12801" width="10.7109375" customWidth="1"/>
    <col min="13008" max="13008" width="3.7109375" customWidth="1"/>
    <col min="13009" max="13009" width="27.85546875" customWidth="1"/>
    <col min="13010" max="13010" width="3.7109375" customWidth="1"/>
    <col min="13011" max="13050" width="0" hidden="1" customWidth="1"/>
    <col min="13051" max="13051" width="10.28515625" customWidth="1"/>
    <col min="13053" max="13053" width="12.5703125" customWidth="1"/>
    <col min="13057" max="13057" width="10.7109375" customWidth="1"/>
    <col min="13264" max="13264" width="3.7109375" customWidth="1"/>
    <col min="13265" max="13265" width="27.85546875" customWidth="1"/>
    <col min="13266" max="13266" width="3.7109375" customWidth="1"/>
    <col min="13267" max="13306" width="0" hidden="1" customWidth="1"/>
    <col min="13307" max="13307" width="10.28515625" customWidth="1"/>
    <col min="13309" max="13309" width="12.5703125" customWidth="1"/>
    <col min="13313" max="13313" width="10.7109375" customWidth="1"/>
    <col min="13520" max="13520" width="3.7109375" customWidth="1"/>
    <col min="13521" max="13521" width="27.85546875" customWidth="1"/>
    <col min="13522" max="13522" width="3.7109375" customWidth="1"/>
    <col min="13523" max="13562" width="0" hidden="1" customWidth="1"/>
    <col min="13563" max="13563" width="10.28515625" customWidth="1"/>
    <col min="13565" max="13565" width="12.5703125" customWidth="1"/>
    <col min="13569" max="13569" width="10.7109375" customWidth="1"/>
    <col min="13776" max="13776" width="3.7109375" customWidth="1"/>
    <col min="13777" max="13777" width="27.85546875" customWidth="1"/>
    <col min="13778" max="13778" width="3.7109375" customWidth="1"/>
    <col min="13779" max="13818" width="0" hidden="1" customWidth="1"/>
    <col min="13819" max="13819" width="10.28515625" customWidth="1"/>
    <col min="13821" max="13821" width="12.5703125" customWidth="1"/>
    <col min="13825" max="13825" width="10.7109375" customWidth="1"/>
    <col min="14032" max="14032" width="3.7109375" customWidth="1"/>
    <col min="14033" max="14033" width="27.85546875" customWidth="1"/>
    <col min="14034" max="14034" width="3.7109375" customWidth="1"/>
    <col min="14035" max="14074" width="0" hidden="1" customWidth="1"/>
    <col min="14075" max="14075" width="10.28515625" customWidth="1"/>
    <col min="14077" max="14077" width="12.5703125" customWidth="1"/>
    <col min="14081" max="14081" width="10.7109375" customWidth="1"/>
    <col min="14288" max="14288" width="3.7109375" customWidth="1"/>
    <col min="14289" max="14289" width="27.85546875" customWidth="1"/>
    <col min="14290" max="14290" width="3.7109375" customWidth="1"/>
    <col min="14291" max="14330" width="0" hidden="1" customWidth="1"/>
    <col min="14331" max="14331" width="10.28515625" customWidth="1"/>
    <col min="14333" max="14333" width="12.5703125" customWidth="1"/>
    <col min="14337" max="14337" width="10.7109375" customWidth="1"/>
    <col min="14544" max="14544" width="3.7109375" customWidth="1"/>
    <col min="14545" max="14545" width="27.85546875" customWidth="1"/>
    <col min="14546" max="14546" width="3.7109375" customWidth="1"/>
    <col min="14547" max="14586" width="0" hidden="1" customWidth="1"/>
    <col min="14587" max="14587" width="10.28515625" customWidth="1"/>
    <col min="14589" max="14589" width="12.5703125" customWidth="1"/>
    <col min="14593" max="14593" width="10.7109375" customWidth="1"/>
    <col min="14800" max="14800" width="3.7109375" customWidth="1"/>
    <col min="14801" max="14801" width="27.85546875" customWidth="1"/>
    <col min="14802" max="14802" width="3.7109375" customWidth="1"/>
    <col min="14803" max="14842" width="0" hidden="1" customWidth="1"/>
    <col min="14843" max="14843" width="10.28515625" customWidth="1"/>
    <col min="14845" max="14845" width="12.5703125" customWidth="1"/>
    <col min="14849" max="14849" width="10.7109375" customWidth="1"/>
    <col min="15056" max="15056" width="3.7109375" customWidth="1"/>
    <col min="15057" max="15057" width="27.85546875" customWidth="1"/>
    <col min="15058" max="15058" width="3.7109375" customWidth="1"/>
    <col min="15059" max="15098" width="0" hidden="1" customWidth="1"/>
    <col min="15099" max="15099" width="10.28515625" customWidth="1"/>
    <col min="15101" max="15101" width="12.5703125" customWidth="1"/>
    <col min="15105" max="15105" width="10.7109375" customWidth="1"/>
    <col min="15312" max="15312" width="3.7109375" customWidth="1"/>
    <col min="15313" max="15313" width="27.85546875" customWidth="1"/>
    <col min="15314" max="15314" width="3.7109375" customWidth="1"/>
    <col min="15315" max="15354" width="0" hidden="1" customWidth="1"/>
    <col min="15355" max="15355" width="10.28515625" customWidth="1"/>
    <col min="15357" max="15357" width="12.5703125" customWidth="1"/>
    <col min="15361" max="15361" width="10.7109375" customWidth="1"/>
    <col min="15568" max="15568" width="3.7109375" customWidth="1"/>
    <col min="15569" max="15569" width="27.85546875" customWidth="1"/>
    <col min="15570" max="15570" width="3.7109375" customWidth="1"/>
    <col min="15571" max="15610" width="0" hidden="1" customWidth="1"/>
    <col min="15611" max="15611" width="10.28515625" customWidth="1"/>
    <col min="15613" max="15613" width="12.5703125" customWidth="1"/>
    <col min="15617" max="15617" width="10.7109375" customWidth="1"/>
    <col min="15824" max="15824" width="3.7109375" customWidth="1"/>
    <col min="15825" max="15825" width="27.85546875" customWidth="1"/>
    <col min="15826" max="15826" width="3.7109375" customWidth="1"/>
    <col min="15827" max="15866" width="0" hidden="1" customWidth="1"/>
    <col min="15867" max="15867" width="10.28515625" customWidth="1"/>
    <col min="15869" max="15869" width="12.5703125" customWidth="1"/>
    <col min="15873" max="15873" width="10.7109375" customWidth="1"/>
    <col min="16080" max="16080" width="3.7109375" customWidth="1"/>
    <col min="16081" max="16081" width="27.85546875" customWidth="1"/>
    <col min="16082" max="16082" width="3.7109375" customWidth="1"/>
    <col min="16083" max="16122" width="0" hidden="1" customWidth="1"/>
    <col min="16123" max="16123" width="10.28515625" customWidth="1"/>
    <col min="16125" max="16125" width="12.5703125" customWidth="1"/>
    <col min="16129" max="16129" width="10.7109375" customWidth="1"/>
  </cols>
  <sheetData>
    <row r="1" spans="1:5" x14ac:dyDescent="0.25">
      <c r="A1" s="138" t="s">
        <v>0</v>
      </c>
      <c r="B1" s="138"/>
      <c r="C1" s="138"/>
      <c r="D1" s="138"/>
    </row>
    <row r="2" spans="1:5" x14ac:dyDescent="0.25">
      <c r="A2" s="138"/>
      <c r="B2" s="138"/>
      <c r="C2" s="138"/>
      <c r="D2" s="138"/>
    </row>
    <row r="3" spans="1:5" x14ac:dyDescent="0.25">
      <c r="A3" s="138"/>
      <c r="B3" s="138"/>
      <c r="C3" s="138"/>
      <c r="D3" s="138"/>
    </row>
    <row r="4" spans="1:5" x14ac:dyDescent="0.25">
      <c r="A4" s="139"/>
      <c r="B4" s="139"/>
      <c r="C4" s="139"/>
      <c r="D4" s="139"/>
    </row>
    <row r="5" spans="1:5" x14ac:dyDescent="0.25">
      <c r="A5" s="139"/>
      <c r="B5" s="139"/>
      <c r="C5" s="139"/>
      <c r="D5" s="139"/>
    </row>
    <row r="6" spans="1:5" x14ac:dyDescent="0.25">
      <c r="A6" s="139"/>
      <c r="B6" s="139"/>
      <c r="C6" s="139"/>
      <c r="D6" s="139"/>
    </row>
    <row r="7" spans="1:5" ht="50.25" customHeight="1" x14ac:dyDescent="0.25">
      <c r="A7" s="1" t="s">
        <v>1</v>
      </c>
      <c r="B7" s="2" t="s">
        <v>2</v>
      </c>
      <c r="C7" s="3" t="s">
        <v>3</v>
      </c>
      <c r="D7" s="57"/>
      <c r="E7" s="89"/>
    </row>
    <row r="8" spans="1:5" ht="15" customHeight="1" x14ac:dyDescent="0.25">
      <c r="A8" s="1"/>
      <c r="B8" s="2"/>
      <c r="C8" s="3"/>
      <c r="D8" s="126" t="s">
        <v>114</v>
      </c>
      <c r="E8" s="126" t="s">
        <v>164</v>
      </c>
    </row>
    <row r="9" spans="1:5" s="7" customFormat="1" x14ac:dyDescent="0.25">
      <c r="A9" s="4"/>
      <c r="B9" s="5" t="s">
        <v>195</v>
      </c>
      <c r="C9" s="6"/>
      <c r="D9" s="127"/>
      <c r="E9" s="127"/>
    </row>
    <row r="10" spans="1:5" s="12" customFormat="1" x14ac:dyDescent="0.25">
      <c r="A10" s="8"/>
      <c r="B10" s="9" t="s">
        <v>12</v>
      </c>
      <c r="C10" s="10"/>
      <c r="D10" s="53">
        <f>'Пн День 1 Нед 1'!O10+'Вт День 2 Нед 1'!O10+'Ср День 3 Нед 1'!O10+'Чт День 4 Нед 1'!O10+'Пт День 5 Нед 1'!Q10+'Сб День 6 Нед 1'!O10</f>
        <v>6</v>
      </c>
      <c r="E10" s="86">
        <f>'Пн День 1 Нед 1'!P10+'Вт День 2 Нед 1'!P10+'Ср День 3 Нед 1'!P10+'Чт День 4 Нед 1'!P10+'Пт День 5 Нед 1'!R10+'Сб День 6 Нед 1'!P10</f>
        <v>6</v>
      </c>
    </row>
    <row r="11" spans="1:5" s="18" customFormat="1" ht="11.25" x14ac:dyDescent="0.2">
      <c r="A11" s="13"/>
      <c r="B11" s="14" t="s">
        <v>13</v>
      </c>
      <c r="C11" s="15"/>
      <c r="D11" s="17"/>
      <c r="E11" s="84"/>
    </row>
    <row r="12" spans="1:5" x14ac:dyDescent="0.25">
      <c r="A12" s="8"/>
      <c r="B12" s="19" t="s">
        <v>19</v>
      </c>
      <c r="C12" s="20"/>
      <c r="D12" s="24"/>
      <c r="E12" s="25"/>
    </row>
    <row r="13" spans="1:5" x14ac:dyDescent="0.25">
      <c r="A13" s="26">
        <v>1</v>
      </c>
      <c r="B13" s="27" t="s">
        <v>20</v>
      </c>
      <c r="C13" s="28" t="s">
        <v>21</v>
      </c>
      <c r="D13" s="31">
        <f>'Пн День 1 Нед 1'!O13+'Вт День 2 Нед 1'!O13+'Ср День 3 Нед 1'!O13+'Чт День 4 Нед 1'!O13+'Пт День 5 Нед 1'!Q13+'Сб День 6 Нед 1'!O13</f>
        <v>0</v>
      </c>
      <c r="E13" s="103">
        <f>'Пн День 1 Нед 1'!P13+'Вт День 2 Нед 1'!P13+'Ср День 3 Нед 1'!P13+'Чт День 4 Нед 1'!P13+'Пт День 5 Нед 1'!R13+'Сб День 6 Нед 1'!P13</f>
        <v>0</v>
      </c>
    </row>
    <row r="14" spans="1:5" x14ac:dyDescent="0.25">
      <c r="A14" s="26">
        <v>2</v>
      </c>
      <c r="B14" s="32" t="s">
        <v>22</v>
      </c>
      <c r="C14" s="33" t="s">
        <v>21</v>
      </c>
      <c r="D14" s="31">
        <f>'Пн День 1 Нед 1'!O14+'Вт День 2 Нед 1'!O14+'Ср День 3 Нед 1'!O14+'Чт День 4 Нед 1'!O14+'Пт День 5 Нед 1'!Q14+'Сб День 6 Нед 1'!O14</f>
        <v>0.2072</v>
      </c>
      <c r="E14" s="103">
        <f>'Пн День 1 Нед 1'!P14+'Вт День 2 Нед 1'!P14+'Ср День 3 Нед 1'!P14+'Чт День 4 Нед 1'!P14+'Пт День 5 Нед 1'!R14+'Сб День 6 Нед 1'!P14</f>
        <v>0.214</v>
      </c>
    </row>
    <row r="15" spans="1:5" x14ac:dyDescent="0.25">
      <c r="A15" s="26">
        <v>3</v>
      </c>
      <c r="B15" s="27" t="s">
        <v>23</v>
      </c>
      <c r="C15" s="28" t="s">
        <v>21</v>
      </c>
      <c r="D15" s="31">
        <f>'Пн День 1 Нед 1'!O15+'Вт День 2 Нед 1'!O15+'Ср День 3 Нед 1'!O15+'Чт День 4 Нед 1'!O15+'Пт День 5 Нед 1'!Q15+'Сб День 6 Нед 1'!O15</f>
        <v>0.12000000000000001</v>
      </c>
      <c r="E15" s="103">
        <f>'Пн День 1 Нед 1'!P15+'Вт День 2 Нед 1'!P15+'Ср День 3 Нед 1'!P15+'Чт День 4 Нед 1'!P15+'Пт День 5 Нед 1'!R15+'Сб День 6 Нед 1'!P15</f>
        <v>0.12000000000000001</v>
      </c>
    </row>
    <row r="16" spans="1:5" x14ac:dyDescent="0.25">
      <c r="A16" s="26">
        <v>4</v>
      </c>
      <c r="B16" s="27" t="s">
        <v>24</v>
      </c>
      <c r="C16" s="28" t="s">
        <v>21</v>
      </c>
      <c r="D16" s="31">
        <f>'Пн День 1 Нед 1'!O16+'Вт День 2 Нед 1'!O16+'Ср День 3 Нед 1'!O16+'Чт День 4 Нед 1'!O16+'Пт День 5 Нед 1'!Q16+'Сб День 6 Нед 1'!O16</f>
        <v>2.24E-2</v>
      </c>
      <c r="E16" s="103">
        <f>'Пн День 1 Нед 1'!P16+'Вт День 2 Нед 1'!P16+'Ср День 3 Нед 1'!P16+'Чт День 4 Нед 1'!P16+'Пт День 5 Нед 1'!R16+'Сб День 6 Нед 1'!P16</f>
        <v>2.8000000000000004E-2</v>
      </c>
    </row>
    <row r="17" spans="1:5" x14ac:dyDescent="0.25">
      <c r="A17" s="8"/>
      <c r="B17" s="19" t="s">
        <v>25</v>
      </c>
      <c r="C17" s="20"/>
      <c r="D17" s="31">
        <f>'Пн День 1 Нед 1'!O17+'Вт День 2 Нед 1'!O17+'Ср День 3 Нед 1'!O17+'Чт День 4 Нед 1'!O17+'Пт День 5 Нед 1'!Q17+'Сб День 6 Нед 1'!O17</f>
        <v>0</v>
      </c>
      <c r="E17" s="103">
        <f>'Пн День 1 Нед 1'!P17+'Вт День 2 Нед 1'!P17+'Ср День 3 Нед 1'!P17+'Чт День 4 Нед 1'!P17+'Пт День 5 Нед 1'!R17+'Сб День 6 Нед 1'!P17</f>
        <v>0</v>
      </c>
    </row>
    <row r="18" spans="1:5" x14ac:dyDescent="0.25">
      <c r="A18" s="26">
        <v>5</v>
      </c>
      <c r="B18" s="32" t="s">
        <v>26</v>
      </c>
      <c r="C18" s="33" t="s">
        <v>21</v>
      </c>
      <c r="D18" s="31">
        <f>'Пн День 1 Нед 1'!O18+'Вт День 2 Нед 1'!O18+'Ср День 3 Нед 1'!O18+'Чт День 4 Нед 1'!O18+'Пт День 5 Нед 1'!Q18+'Сб День 6 Нед 1'!O18</f>
        <v>6.2E-2</v>
      </c>
      <c r="E18" s="103">
        <f>'Пн День 1 Нед 1'!P18+'Вт День 2 Нед 1'!P18+'Ср День 3 Нед 1'!P18+'Чт День 4 Нед 1'!P18+'Пт День 5 Нед 1'!R18+'Сб День 6 Нед 1'!P18</f>
        <v>7.7499999999999999E-2</v>
      </c>
    </row>
    <row r="19" spans="1:5" x14ac:dyDescent="0.25">
      <c r="A19" s="26">
        <v>6</v>
      </c>
      <c r="B19" s="27" t="s">
        <v>27</v>
      </c>
      <c r="C19" s="28" t="s">
        <v>21</v>
      </c>
      <c r="D19" s="31">
        <f>'Пн День 1 Нед 1'!O19+'Вт День 2 Нед 1'!O19+'Ср День 3 Нед 1'!O19+'Чт День 4 Нед 1'!O19+'Пт День 5 Нед 1'!Q19+'Сб День 6 Нед 1'!O19</f>
        <v>0.08</v>
      </c>
      <c r="E19" s="103">
        <f>'Пн День 1 Нед 1'!P19+'Вт День 2 Нед 1'!P19+'Ср День 3 Нед 1'!P19+'Чт День 4 Нед 1'!P19+'Пт День 5 Нед 1'!R19+'Сб День 6 Нед 1'!P19</f>
        <v>0.08</v>
      </c>
    </row>
    <row r="20" spans="1:5" x14ac:dyDescent="0.25">
      <c r="A20" s="26">
        <v>7</v>
      </c>
      <c r="B20" s="27" t="s">
        <v>28</v>
      </c>
      <c r="C20" s="28" t="s">
        <v>21</v>
      </c>
      <c r="D20" s="31">
        <f>'Пн День 1 Нед 1'!O20+'Вт День 2 Нед 1'!O20+'Ср День 3 Нед 1'!O20+'Чт День 4 Нед 1'!O20+'Пт День 5 Нед 1'!Q20+'Сб День 6 Нед 1'!O20</f>
        <v>0.10199999999999999</v>
      </c>
      <c r="E20" s="103">
        <f>'Пн День 1 Нед 1'!P20+'Вт День 2 Нед 1'!P20+'Ср День 3 Нед 1'!P20+'Чт День 4 Нед 1'!P20+'Пт День 5 Нед 1'!R20+'Сб День 6 Нед 1'!P20</f>
        <v>0.10199999999999999</v>
      </c>
    </row>
    <row r="21" spans="1:5" x14ac:dyDescent="0.25">
      <c r="A21" s="26">
        <v>8</v>
      </c>
      <c r="B21" s="32" t="s">
        <v>29</v>
      </c>
      <c r="C21" s="33" t="s">
        <v>21</v>
      </c>
      <c r="D21" s="31">
        <f>'Пн День 1 Нед 1'!O21+'Вт День 2 Нед 1'!O21+'Ср День 3 Нед 1'!O21+'Чт День 4 Нед 1'!O21+'Пт День 5 Нед 1'!Q21+'Сб День 6 Нед 1'!O21</f>
        <v>0</v>
      </c>
      <c r="E21" s="103">
        <f>'Пн День 1 Нед 1'!P21+'Вт День 2 Нед 1'!P21+'Ср День 3 Нед 1'!P21+'Чт День 4 Нед 1'!P21+'Пт День 5 Нед 1'!R21+'Сб День 6 Нед 1'!P21</f>
        <v>0</v>
      </c>
    </row>
    <row r="22" spans="1:5" x14ac:dyDescent="0.25">
      <c r="A22" s="26">
        <v>9</v>
      </c>
      <c r="B22" s="27" t="s">
        <v>30</v>
      </c>
      <c r="C22" s="28" t="s">
        <v>21</v>
      </c>
      <c r="D22" s="31">
        <f>'Пн День 1 Нед 1'!O22+'Вт День 2 Нед 1'!O22+'Ср День 3 Нед 1'!O22+'Чт День 4 Нед 1'!O22+'Пт День 5 Нед 1'!Q22+'Сб День 6 Нед 1'!O22</f>
        <v>0.20169999999999999</v>
      </c>
      <c r="E22" s="103">
        <f>'Пн День 1 Нед 1'!P22+'Вт День 2 Нед 1'!P22+'Ср День 3 Нед 1'!P22+'Чт День 4 Нед 1'!P22+'Пт День 5 Нед 1'!R22+'Сб День 6 Нед 1'!P22</f>
        <v>0.22812499999999999</v>
      </c>
    </row>
    <row r="23" spans="1:5" x14ac:dyDescent="0.25">
      <c r="A23" s="26">
        <v>10</v>
      </c>
      <c r="B23" s="36" t="s">
        <v>31</v>
      </c>
      <c r="C23" s="37" t="s">
        <v>21</v>
      </c>
      <c r="D23" s="31">
        <f>'Пн День 1 Нед 1'!O23+'Вт День 2 Нед 1'!O23+'Ср День 3 Нед 1'!O23+'Чт День 4 Нед 1'!O23+'Пт День 5 Нед 1'!Q23+'Сб День 6 Нед 1'!O23</f>
        <v>0</v>
      </c>
      <c r="E23" s="103">
        <f>'Пн День 1 Нед 1'!P23+'Вт День 2 Нед 1'!P23+'Ср День 3 Нед 1'!P23+'Чт День 4 Нед 1'!P23+'Пт День 5 Нед 1'!R23+'Сб День 6 Нед 1'!P23</f>
        <v>0</v>
      </c>
    </row>
    <row r="24" spans="1:5" ht="21" x14ac:dyDescent="0.25">
      <c r="A24" s="26">
        <v>11</v>
      </c>
      <c r="B24" s="54" t="s">
        <v>166</v>
      </c>
      <c r="C24" s="37" t="s">
        <v>105</v>
      </c>
      <c r="D24" s="31">
        <f>'Пн День 1 Нед 1'!O24+'Вт День 2 Нед 1'!O24+'Ср День 3 Нед 1'!O24+'Чт День 4 Нед 1'!O24+'Пт День 5 Нед 1'!Q24+'Сб День 6 Нед 1'!O24</f>
        <v>0</v>
      </c>
      <c r="E24" s="103">
        <f>'Пн День 1 Нед 1'!P24+'Вт День 2 Нед 1'!P24+'Ср День 3 Нед 1'!P24+'Чт День 4 Нед 1'!P24+'Пт День 5 Нед 1'!R24+'Сб День 6 Нед 1'!P24</f>
        <v>0</v>
      </c>
    </row>
    <row r="25" spans="1:5" ht="21" x14ac:dyDescent="0.25">
      <c r="A25" s="26">
        <v>12</v>
      </c>
      <c r="B25" s="54" t="s">
        <v>159</v>
      </c>
      <c r="C25" s="37" t="s">
        <v>105</v>
      </c>
      <c r="D25" s="31">
        <f>'Пн День 1 Нед 1'!O25+'Вт День 2 Нед 1'!O25+'Ср День 3 Нед 1'!O25+'Чт День 4 Нед 1'!O25+'Пт День 5 Нед 1'!Q25+'Сб День 6 Нед 1'!O25</f>
        <v>0</v>
      </c>
      <c r="E25" s="103">
        <f>'Пн День 1 Нед 1'!P25+'Вт День 2 Нед 1'!P25+'Ср День 3 Нед 1'!P25+'Чт День 4 Нед 1'!P25+'Пт День 5 Нед 1'!R25+'Сб День 6 Нед 1'!P25</f>
        <v>0</v>
      </c>
    </row>
    <row r="26" spans="1:5" x14ac:dyDescent="0.25">
      <c r="A26" s="26">
        <v>13</v>
      </c>
      <c r="B26" s="54" t="s">
        <v>161</v>
      </c>
      <c r="C26" s="37" t="s">
        <v>105</v>
      </c>
      <c r="D26" s="31">
        <f>'Пн День 1 Нед 1'!O26+'Вт День 2 Нед 1'!O26+'Ср День 3 Нед 1'!O26+'Чт День 4 Нед 1'!O26+'Пт День 5 Нед 1'!Q26+'Сб День 6 Нед 1'!O26</f>
        <v>0</v>
      </c>
      <c r="E26" s="103">
        <f>'Пн День 1 Нед 1'!P26+'Вт День 2 Нед 1'!P26+'Ср День 3 Нед 1'!P26+'Чт День 4 Нед 1'!P26+'Пт День 5 Нед 1'!R26+'Сб День 6 Нед 1'!P26</f>
        <v>0</v>
      </c>
    </row>
    <row r="27" spans="1:5" ht="21" x14ac:dyDescent="0.25">
      <c r="A27" s="26">
        <v>14</v>
      </c>
      <c r="B27" s="54" t="s">
        <v>160</v>
      </c>
      <c r="C27" s="37" t="s">
        <v>105</v>
      </c>
      <c r="D27" s="31">
        <f>'Пн День 1 Нед 1'!O27+'Вт День 2 Нед 1'!O27+'Ср День 3 Нед 1'!O27+'Чт День 4 Нед 1'!O27+'Пт День 5 Нед 1'!Q27+'Сб День 6 Нед 1'!O27</f>
        <v>0</v>
      </c>
      <c r="E27" s="103">
        <f>'Пн День 1 Нед 1'!P27+'Вт День 2 Нед 1'!P27+'Ср День 3 Нед 1'!P27+'Чт День 4 Нед 1'!P27+'Пт День 5 Нед 1'!R27+'Сб День 6 Нед 1'!P27</f>
        <v>0</v>
      </c>
    </row>
    <row r="28" spans="1:5" x14ac:dyDescent="0.25">
      <c r="A28" s="26">
        <v>15</v>
      </c>
      <c r="B28" s="54" t="s">
        <v>122</v>
      </c>
      <c r="C28" s="37" t="s">
        <v>21</v>
      </c>
      <c r="D28" s="31">
        <f>'Пн День 1 Нед 1'!O28+'Вт День 2 Нед 1'!O28+'Ср День 3 Нед 1'!O28+'Чт День 4 Нед 1'!O28+'Пт День 5 Нед 1'!Q28+'Сб День 6 Нед 1'!O28</f>
        <v>0</v>
      </c>
      <c r="E28" s="103">
        <f>'Пн День 1 Нед 1'!P28+'Вт День 2 Нед 1'!P28+'Ср День 3 Нед 1'!P28+'Чт День 4 Нед 1'!P28+'Пт День 5 Нед 1'!R28+'Сб День 6 Нед 1'!P28</f>
        <v>0</v>
      </c>
    </row>
    <row r="29" spans="1:5" x14ac:dyDescent="0.25">
      <c r="A29" s="8"/>
      <c r="B29" s="19" t="s">
        <v>32</v>
      </c>
      <c r="C29" s="20"/>
      <c r="D29" s="31">
        <f>'Пн День 1 Нед 1'!O29+'Вт День 2 Нед 1'!O29+'Ср День 3 Нед 1'!O29+'Чт День 4 Нед 1'!O29+'Пт День 5 Нед 1'!Q29+'Сб День 6 Нед 1'!O29</f>
        <v>0</v>
      </c>
      <c r="E29" s="103">
        <f>'Пн День 1 Нед 1'!P29+'Вт День 2 Нед 1'!P29+'Ср День 3 Нед 1'!P29+'Чт День 4 Нед 1'!P29+'Пт День 5 Нед 1'!R29+'Сб День 6 Нед 1'!P29</f>
        <v>0</v>
      </c>
    </row>
    <row r="30" spans="1:5" x14ac:dyDescent="0.25">
      <c r="A30" s="26">
        <v>16</v>
      </c>
      <c r="B30" s="32" t="s">
        <v>33</v>
      </c>
      <c r="C30" s="33" t="s">
        <v>21</v>
      </c>
      <c r="D30" s="31">
        <f>'Пн День 1 Нед 1'!O30+'Вт День 2 Нед 1'!O30+'Ср День 3 Нед 1'!O30+'Чт День 4 Нед 1'!O30+'Пт День 5 Нед 1'!Q30+'Сб День 6 Нед 1'!O30</f>
        <v>0</v>
      </c>
      <c r="E30" s="103">
        <f>'Пн День 1 Нед 1'!P30+'Вт День 2 Нед 1'!P30+'Ср День 3 Нед 1'!P30+'Чт День 4 Нед 1'!P30+'Пт День 5 Нед 1'!R30+'Сб День 6 Нед 1'!P30</f>
        <v>0</v>
      </c>
    </row>
    <row r="31" spans="1:5" x14ac:dyDescent="0.25">
      <c r="A31" s="26">
        <v>17</v>
      </c>
      <c r="B31" s="32" t="s">
        <v>34</v>
      </c>
      <c r="C31" s="33" t="s">
        <v>21</v>
      </c>
      <c r="D31" s="31">
        <f>'Пн День 1 Нед 1'!O31+'Вт День 2 Нед 1'!O31+'Ср День 3 Нед 1'!O31+'Чт День 4 Нед 1'!O31+'Пт День 5 Нед 1'!Q31+'Сб День 6 Нед 1'!O31</f>
        <v>5.6000000000000001E-2</v>
      </c>
      <c r="E31" s="103">
        <f>'Пн День 1 Нед 1'!P31+'Вт День 2 Нед 1'!P31+'Ср День 3 Нед 1'!P31+'Чт День 4 Нед 1'!P31+'Пт День 5 Нед 1'!R31+'Сб День 6 Нед 1'!P31</f>
        <v>7.0000000000000007E-2</v>
      </c>
    </row>
    <row r="32" spans="1:5" x14ac:dyDescent="0.25">
      <c r="A32" s="26">
        <v>18</v>
      </c>
      <c r="B32" s="55" t="s">
        <v>162</v>
      </c>
      <c r="C32" s="56" t="s">
        <v>105</v>
      </c>
      <c r="D32" s="31">
        <f>'Пн День 1 Нед 1'!O32+'Вт День 2 Нед 1'!O32+'Ср День 3 Нед 1'!O32+'Чт День 4 Нед 1'!O32+'Пт День 5 Нед 1'!Q32+'Сб День 6 Нед 1'!O32</f>
        <v>0</v>
      </c>
      <c r="E32" s="103">
        <f>'Пн День 1 Нед 1'!P32+'Вт День 2 Нед 1'!P32+'Ср День 3 Нед 1'!P32+'Чт День 4 Нед 1'!P32+'Пт День 5 Нед 1'!R32+'Сб День 6 Нед 1'!P32</f>
        <v>0</v>
      </c>
    </row>
    <row r="33" spans="1:5" x14ac:dyDescent="0.25">
      <c r="A33" s="26">
        <v>19</v>
      </c>
      <c r="B33" s="55" t="s">
        <v>163</v>
      </c>
      <c r="C33" s="56" t="s">
        <v>105</v>
      </c>
      <c r="D33" s="31">
        <f>'Пн День 1 Нед 1'!O33+'Вт День 2 Нед 1'!O33+'Ср День 3 Нед 1'!O33+'Чт День 4 Нед 1'!O33+'Пт День 5 Нед 1'!Q33+'Сб День 6 Нед 1'!O33</f>
        <v>0</v>
      </c>
      <c r="E33" s="103">
        <f>'Пн День 1 Нед 1'!P33+'Вт День 2 Нед 1'!P33+'Ср День 3 Нед 1'!P33+'Чт День 4 Нед 1'!P33+'Пт День 5 Нед 1'!R33+'Сб День 6 Нед 1'!P33</f>
        <v>0</v>
      </c>
    </row>
    <row r="34" spans="1:5" x14ac:dyDescent="0.25">
      <c r="A34" s="8"/>
      <c r="B34" s="19" t="s">
        <v>35</v>
      </c>
      <c r="C34" s="20"/>
      <c r="D34" s="31">
        <f>'Пн День 1 Нед 1'!O34+'Вт День 2 Нед 1'!O34+'Ср День 3 Нед 1'!O34+'Чт День 4 Нед 1'!O34+'Пт День 5 Нед 1'!Q34+'Сб День 6 Нед 1'!O34</f>
        <v>0</v>
      </c>
      <c r="E34" s="103">
        <f>'Пн День 1 Нед 1'!P34+'Вт День 2 Нед 1'!P34+'Ср День 3 Нед 1'!P34+'Чт День 4 Нед 1'!P34+'Пт День 5 Нед 1'!R34+'Сб День 6 Нед 1'!P34</f>
        <v>0</v>
      </c>
    </row>
    <row r="35" spans="1:5" x14ac:dyDescent="0.25">
      <c r="A35" s="26">
        <v>20</v>
      </c>
      <c r="B35" s="27" t="s">
        <v>36</v>
      </c>
      <c r="C35" s="28" t="s">
        <v>21</v>
      </c>
      <c r="D35" s="31">
        <f>'Пн День 1 Нед 1'!O35+'Вт День 2 Нед 1'!O35+'Ср День 3 Нед 1'!O35+'Чт День 4 Нед 1'!O35+'Пт День 5 Нед 1'!Q35+'Сб День 6 Нед 1'!O35</f>
        <v>0</v>
      </c>
      <c r="E35" s="103">
        <f>'Пн День 1 Нед 1'!P35+'Вт День 2 Нед 1'!P35+'Ср День 3 Нед 1'!P35+'Чт День 4 Нед 1'!P35+'Пт День 5 Нед 1'!R35+'Сб День 6 Нед 1'!P35</f>
        <v>0</v>
      </c>
    </row>
    <row r="36" spans="1:5" x14ac:dyDescent="0.25">
      <c r="A36" s="26">
        <v>21</v>
      </c>
      <c r="B36" s="32" t="s">
        <v>37</v>
      </c>
      <c r="C36" s="33" t="s">
        <v>21</v>
      </c>
      <c r="D36" s="31">
        <f>'Пн День 1 Нед 1'!O36+'Вт День 2 Нед 1'!O36+'Ср День 3 Нед 1'!O36+'Чт День 4 Нед 1'!O36+'Пт День 5 Нед 1'!Q36+'Сб День 6 Нед 1'!O36</f>
        <v>0</v>
      </c>
      <c r="E36" s="103">
        <f>'Пн День 1 Нед 1'!P36+'Вт День 2 Нед 1'!P36+'Ср День 3 Нед 1'!P36+'Чт День 4 Нед 1'!P36+'Пт День 5 Нед 1'!R36+'Сб День 6 Нед 1'!P36</f>
        <v>0</v>
      </c>
    </row>
    <row r="37" spans="1:5" x14ac:dyDescent="0.25">
      <c r="A37" s="26">
        <v>22</v>
      </c>
      <c r="B37" s="32" t="s">
        <v>38</v>
      </c>
      <c r="C37" s="33" t="s">
        <v>21</v>
      </c>
      <c r="D37" s="31">
        <f>'Пн День 1 Нед 1'!O37+'Вт День 2 Нед 1'!O37+'Ср День 3 Нед 1'!O37+'Чт День 4 Нед 1'!O37+'Пт День 5 Нед 1'!Q37+'Сб День 6 Нед 1'!O37</f>
        <v>0</v>
      </c>
      <c r="E37" s="103">
        <f>'Пн День 1 Нед 1'!P37+'Вт День 2 Нед 1'!P37+'Ср День 3 Нед 1'!P37+'Чт День 4 Нед 1'!P37+'Пт День 5 Нед 1'!R37+'Сб День 6 Нед 1'!P37</f>
        <v>0</v>
      </c>
    </row>
    <row r="38" spans="1:5" x14ac:dyDescent="0.25">
      <c r="A38" s="26">
        <v>23</v>
      </c>
      <c r="B38" s="32" t="s">
        <v>39</v>
      </c>
      <c r="C38" s="33" t="s">
        <v>21</v>
      </c>
      <c r="D38" s="31">
        <f>'Пн День 1 Нед 1'!O38+'Вт День 2 Нед 1'!O38+'Ср День 3 Нед 1'!O38+'Чт День 4 Нед 1'!O38+'Пт День 5 Нед 1'!Q38+'Сб День 6 Нед 1'!O38</f>
        <v>7.0999999999999994E-2</v>
      </c>
      <c r="E38" s="103">
        <f>'Пн День 1 Нед 1'!P38+'Вт День 2 Нед 1'!P38+'Ср День 3 Нед 1'!P38+'Чт День 4 Нед 1'!P38+'Пт День 5 Нед 1'!R38+'Сб День 6 Нед 1'!P38</f>
        <v>0</v>
      </c>
    </row>
    <row r="39" spans="1:5" x14ac:dyDescent="0.25">
      <c r="A39" s="26">
        <v>24</v>
      </c>
      <c r="B39" s="27" t="s">
        <v>40</v>
      </c>
      <c r="C39" s="28" t="s">
        <v>21</v>
      </c>
      <c r="D39" s="31">
        <f>'Пн День 1 Нед 1'!O39+'Вт День 2 Нед 1'!O39+'Ср День 3 Нед 1'!O39+'Чт День 4 Нед 1'!O39+'Пт День 5 Нед 1'!Q39+'Сб День 6 Нед 1'!O39</f>
        <v>0</v>
      </c>
      <c r="E39" s="103">
        <f>'Пн День 1 Нед 1'!P39+'Вт День 2 Нед 1'!P39+'Ср День 3 Нед 1'!P39+'Чт День 4 Нед 1'!P39+'Пт День 5 Нед 1'!R39+'Сб День 6 Нед 1'!P39</f>
        <v>0</v>
      </c>
    </row>
    <row r="40" spans="1:5" x14ac:dyDescent="0.25">
      <c r="A40" s="26">
        <v>25</v>
      </c>
      <c r="B40" s="27" t="s">
        <v>41</v>
      </c>
      <c r="C40" s="28" t="s">
        <v>21</v>
      </c>
      <c r="D40" s="31">
        <f>'Пн День 1 Нед 1'!O40+'Вт День 2 Нед 1'!O40+'Ср День 3 Нед 1'!O40+'Чт День 4 Нед 1'!O40+'Пт День 5 Нед 1'!Q40+'Сб День 6 Нед 1'!O40</f>
        <v>0.105</v>
      </c>
      <c r="E40" s="103">
        <f>'Пн День 1 Нед 1'!P40+'Вт День 2 Нед 1'!P40+'Ср День 3 Нед 1'!P40+'Чт День 4 Нед 1'!P40+'Пт День 5 Нед 1'!R40+'Сб День 6 Нед 1'!P40</f>
        <v>0.126</v>
      </c>
    </row>
    <row r="41" spans="1:5" x14ac:dyDescent="0.25">
      <c r="A41" s="26">
        <v>26</v>
      </c>
      <c r="B41" s="27" t="s">
        <v>42</v>
      </c>
      <c r="C41" s="28" t="s">
        <v>21</v>
      </c>
      <c r="D41" s="31">
        <f>'Пн День 1 Нед 1'!O41+'Вт День 2 Нед 1'!O41+'Ср День 3 Нед 1'!O41+'Чт День 4 Нед 1'!O41+'Пт День 5 Нед 1'!Q41+'Сб День 6 Нед 1'!O41</f>
        <v>0</v>
      </c>
      <c r="E41" s="103">
        <f>'Пн День 1 Нед 1'!P41+'Вт День 2 Нед 1'!P41+'Ср День 3 Нед 1'!P41+'Чт День 4 Нед 1'!P41+'Пт День 5 Нед 1'!R41+'Сб День 6 Нед 1'!P41</f>
        <v>0</v>
      </c>
    </row>
    <row r="42" spans="1:5" x14ac:dyDescent="0.25">
      <c r="A42" s="26">
        <v>27</v>
      </c>
      <c r="B42" s="27" t="s">
        <v>43</v>
      </c>
      <c r="C42" s="28" t="s">
        <v>21</v>
      </c>
      <c r="D42" s="31">
        <f>'Пн День 1 Нед 1'!O42+'Вт День 2 Нед 1'!O42+'Ср День 3 Нед 1'!O42+'Чт День 4 Нед 1'!O42+'Пт День 5 Нед 1'!Q42+'Сб День 6 Нед 1'!O42</f>
        <v>0</v>
      </c>
      <c r="E42" s="103">
        <f>'Пн День 1 Нед 1'!P42+'Вт День 2 Нед 1'!P42+'Ср День 3 Нед 1'!P42+'Чт День 4 Нед 1'!P42+'Пт День 5 Нед 1'!R42+'Сб День 6 Нед 1'!P42</f>
        <v>5.1999999999999998E-2</v>
      </c>
    </row>
    <row r="43" spans="1:5" x14ac:dyDescent="0.25">
      <c r="A43" s="26">
        <v>28</v>
      </c>
      <c r="B43" s="27" t="s">
        <v>44</v>
      </c>
      <c r="C43" s="28" t="s">
        <v>21</v>
      </c>
      <c r="D43" s="31">
        <f>'Пн День 1 Нед 1'!O43+'Вт День 2 Нед 1'!O43+'Ср День 3 Нед 1'!O43+'Чт День 4 Нед 1'!O43+'Пт День 5 Нед 1'!Q43+'Сб День 6 Нед 1'!O43</f>
        <v>0</v>
      </c>
      <c r="E43" s="103">
        <f>'Пн День 1 Нед 1'!P43+'Вт День 2 Нед 1'!P43+'Ср День 3 Нед 1'!P43+'Чт День 4 Нед 1'!P43+'Пт День 5 Нед 1'!R43+'Сб День 6 Нед 1'!P43</f>
        <v>0</v>
      </c>
    </row>
    <row r="44" spans="1:5" x14ac:dyDescent="0.25">
      <c r="A44" s="26">
        <v>29</v>
      </c>
      <c r="B44" s="27" t="s">
        <v>45</v>
      </c>
      <c r="C44" s="28" t="s">
        <v>21</v>
      </c>
      <c r="D44" s="31">
        <f>'Пн День 1 Нед 1'!O44+'Вт День 2 Нед 1'!O44+'Ср День 3 Нед 1'!O44+'Чт День 4 Нед 1'!O44+'Пт День 5 Нед 1'!Q44+'Сб День 6 Нед 1'!O44</f>
        <v>0</v>
      </c>
      <c r="E44" s="103">
        <f>'Пн День 1 Нед 1'!P44+'Вт День 2 Нед 1'!P44+'Ср День 3 Нед 1'!P44+'Чт День 4 Нед 1'!P44+'Пт День 5 Нед 1'!R44+'Сб День 6 Нед 1'!P44</f>
        <v>0</v>
      </c>
    </row>
    <row r="45" spans="1:5" x14ac:dyDescent="0.25">
      <c r="A45" s="26">
        <v>30</v>
      </c>
      <c r="B45" s="27" t="s">
        <v>46</v>
      </c>
      <c r="C45" s="28" t="s">
        <v>21</v>
      </c>
      <c r="D45" s="31">
        <f>'Пн День 1 Нед 1'!O45+'Вт День 2 Нед 1'!O45+'Ср День 3 Нед 1'!O45+'Чт День 4 Нед 1'!O45+'Пт День 5 Нед 1'!Q45+'Сб День 6 Нед 1'!O45</f>
        <v>0</v>
      </c>
      <c r="E45" s="103">
        <f>'Пн День 1 Нед 1'!P45+'Вт День 2 Нед 1'!P45+'Ср День 3 Нед 1'!P45+'Чт День 4 Нед 1'!P45+'Пт День 5 Нед 1'!R45+'Сб День 6 Нед 1'!P45</f>
        <v>0</v>
      </c>
    </row>
    <row r="46" spans="1:5" x14ac:dyDescent="0.25">
      <c r="A46" s="26">
        <v>31</v>
      </c>
      <c r="B46" s="32" t="s">
        <v>47</v>
      </c>
      <c r="C46" s="33" t="s">
        <v>21</v>
      </c>
      <c r="D46" s="31">
        <f>'Пн День 1 Нед 1'!O46+'Вт День 2 Нед 1'!O46+'Ср День 3 Нед 1'!O46+'Чт День 4 Нед 1'!O46+'Пт День 5 Нед 1'!Q46+'Сб День 6 Нед 1'!O46</f>
        <v>5.3549999999999993E-2</v>
      </c>
      <c r="E46" s="103">
        <f>'Пн День 1 Нед 1'!P46+'Вт День 2 Нед 1'!P46+'Ср День 3 Нед 1'!P46+'Чт День 4 Нед 1'!P46+'Пт День 5 Нед 1'!R46+'Сб День 6 Нед 1'!P46</f>
        <v>6.4259999999999984E-2</v>
      </c>
    </row>
    <row r="47" spans="1:5" x14ac:dyDescent="0.25">
      <c r="A47" s="26">
        <v>32</v>
      </c>
      <c r="B47" s="27" t="s">
        <v>48</v>
      </c>
      <c r="C47" s="28" t="s">
        <v>21</v>
      </c>
      <c r="D47" s="31">
        <f>'Пн День 1 Нед 1'!O47+'Вт День 2 Нед 1'!O47+'Ср День 3 Нед 1'!O47+'Чт День 4 Нед 1'!O47+'Пт День 5 Нед 1'!Q47+'Сб День 6 Нед 1'!O47</f>
        <v>2.5000000000000001E-3</v>
      </c>
      <c r="E47" s="103">
        <f>'Пн День 1 Нед 1'!P47+'Вт День 2 Нед 1'!P47+'Ср День 3 Нед 1'!P47+'Чт День 4 Нед 1'!P47+'Пт День 5 Нед 1'!R47+'Сб День 6 Нед 1'!P47</f>
        <v>2.5000000000000001E-3</v>
      </c>
    </row>
    <row r="48" spans="1:5" x14ac:dyDescent="0.25">
      <c r="A48" s="26">
        <v>33</v>
      </c>
      <c r="B48" s="27" t="s">
        <v>49</v>
      </c>
      <c r="C48" s="28" t="s">
        <v>21</v>
      </c>
      <c r="D48" s="31">
        <f>'Пн День 1 Нед 1'!O48+'Вт День 2 Нед 1'!O48+'Ср День 3 Нед 1'!O48+'Чт День 4 Нед 1'!O48+'Пт День 5 Нед 1'!Q48+'Сб День 6 Нед 1'!O48</f>
        <v>0.11099999999999999</v>
      </c>
      <c r="E48" s="103">
        <f>'Пн День 1 Нед 1'!P48+'Вт День 2 Нед 1'!P48+'Ср День 3 Нед 1'!P48+'Чт День 4 Нед 1'!P48+'Пт День 5 Нед 1'!R48+'Сб День 6 Нед 1'!P48</f>
        <v>0.11799999999999999</v>
      </c>
    </row>
    <row r="49" spans="1:5" x14ac:dyDescent="0.25">
      <c r="A49" s="26">
        <v>34</v>
      </c>
      <c r="B49" s="27" t="s">
        <v>50</v>
      </c>
      <c r="C49" s="28" t="s">
        <v>21</v>
      </c>
      <c r="D49" s="31">
        <f>'Пн День 1 Нед 1'!O49+'Вт День 2 Нед 1'!O49+'Ср День 3 Нед 1'!O49+'Чт День 4 Нед 1'!O49+'Пт День 5 Нед 1'!Q49+'Сб День 6 Нед 1'!O49</f>
        <v>2.1400000000000002E-2</v>
      </c>
      <c r="E49" s="103">
        <f>'Пн День 1 Нед 1'!P49+'Вт День 2 Нед 1'!P49+'Ср День 3 Нед 1'!P49+'Чт День 4 Нед 1'!P49+'Пт День 5 Нед 1'!R49+'Сб День 6 Нед 1'!P49</f>
        <v>2.381666666666667E-2</v>
      </c>
    </row>
    <row r="50" spans="1:5" x14ac:dyDescent="0.25">
      <c r="A50" s="26">
        <v>35</v>
      </c>
      <c r="B50" s="36" t="s">
        <v>51</v>
      </c>
      <c r="C50" s="37" t="s">
        <v>21</v>
      </c>
      <c r="D50" s="31">
        <f>'Пн День 1 Нед 1'!O50+'Вт День 2 Нед 1'!O50+'Ср День 3 Нед 1'!O50+'Чт День 4 Нед 1'!O50+'Пт День 5 Нед 1'!Q50+'Сб День 6 Нед 1'!O50</f>
        <v>0</v>
      </c>
      <c r="E50" s="103">
        <f>'Пн День 1 Нед 1'!P50+'Вт День 2 Нед 1'!P50+'Ср День 3 Нед 1'!P50+'Чт День 4 Нед 1'!P50+'Пт День 5 Нед 1'!R50+'Сб День 6 Нед 1'!P50</f>
        <v>0</v>
      </c>
    </row>
    <row r="51" spans="1:5" x14ac:dyDescent="0.25">
      <c r="A51" s="8"/>
      <c r="B51" s="19" t="s">
        <v>52</v>
      </c>
      <c r="C51" s="20"/>
      <c r="D51" s="31">
        <f>'Пн День 1 Нед 1'!O51+'Вт День 2 Нед 1'!O51+'Ср День 3 Нед 1'!O51+'Чт День 4 Нед 1'!O51+'Пт День 5 Нед 1'!Q51+'Сб День 6 Нед 1'!O51</f>
        <v>0</v>
      </c>
      <c r="E51" s="103">
        <f>'Пн День 1 Нед 1'!P51+'Вт День 2 Нед 1'!P51+'Ср День 3 Нед 1'!P51+'Чт День 4 Нед 1'!P51+'Пт День 5 Нед 1'!R51+'Сб День 6 Нед 1'!P51</f>
        <v>0</v>
      </c>
    </row>
    <row r="52" spans="1:5" x14ac:dyDescent="0.25">
      <c r="A52" s="26">
        <v>36</v>
      </c>
      <c r="B52" s="27" t="s">
        <v>53</v>
      </c>
      <c r="C52" s="28" t="s">
        <v>21</v>
      </c>
      <c r="D52" s="31">
        <f>'Пн День 1 Нед 1'!O52+'Вт День 2 Нед 1'!O52+'Ср День 3 Нед 1'!O52+'Чт День 4 Нед 1'!O52+'Пт День 5 Нед 1'!Q52+'Сб День 6 Нед 1'!O52</f>
        <v>2.9599999999999998E-2</v>
      </c>
      <c r="E52" s="103">
        <f>'Пн День 1 Нед 1'!P52+'Вт День 2 Нед 1'!P52+'Ср День 3 Нед 1'!P52+'Чт День 4 Нед 1'!P52+'Пт День 5 Нед 1'!R52+'Сб День 6 Нед 1'!P52</f>
        <v>4.4400000000000002E-2</v>
      </c>
    </row>
    <row r="53" spans="1:5" x14ac:dyDescent="0.25">
      <c r="A53" s="26">
        <v>37</v>
      </c>
      <c r="B53" s="27" t="s">
        <v>54</v>
      </c>
      <c r="C53" s="28" t="s">
        <v>21</v>
      </c>
      <c r="D53" s="31">
        <f>'Пн День 1 Нед 1'!O53+'Вт День 2 Нед 1'!O53+'Ср День 3 Нед 1'!O53+'Чт День 4 Нед 1'!O53+'Пт День 5 Нед 1'!Q53+'Сб День 6 Нед 1'!O53</f>
        <v>1.8250000000000002E-2</v>
      </c>
      <c r="E53" s="103">
        <f>'Пн День 1 Нед 1'!P53+'Вт День 2 Нед 1'!P53+'Ср День 3 Нед 1'!P53+'Чт День 4 Нед 1'!P53+'Пт День 5 Нед 1'!R53+'Сб День 6 Нед 1'!P53</f>
        <v>2.1300000000000003E-2</v>
      </c>
    </row>
    <row r="54" spans="1:5" x14ac:dyDescent="0.25">
      <c r="A54" s="26">
        <v>38</v>
      </c>
      <c r="B54" s="27" t="s">
        <v>55</v>
      </c>
      <c r="C54" s="28" t="s">
        <v>21</v>
      </c>
      <c r="D54" s="31">
        <f>'Пн День 1 Нед 1'!O54+'Вт День 2 Нед 1'!O54+'Ср День 3 Нед 1'!O54+'Чт День 4 Нед 1'!O54+'Пт День 5 Нед 1'!Q54+'Сб День 6 Нед 1'!O54</f>
        <v>0</v>
      </c>
      <c r="E54" s="103">
        <f>'Пн День 1 Нед 1'!P54+'Вт День 2 Нед 1'!P54+'Ср День 3 Нед 1'!P54+'Чт День 4 Нед 1'!P54+'Пт День 5 Нед 1'!R54+'Сб День 6 Нед 1'!P54</f>
        <v>0</v>
      </c>
    </row>
    <row r="55" spans="1:5" x14ac:dyDescent="0.25">
      <c r="A55" s="8"/>
      <c r="B55" s="19" t="s">
        <v>56</v>
      </c>
      <c r="C55" s="9"/>
      <c r="D55" s="31">
        <f>'Пн День 1 Нед 1'!O55+'Вт День 2 Нед 1'!O55+'Ср День 3 Нед 1'!O55+'Чт День 4 Нед 1'!O55+'Пт День 5 Нед 1'!Q55+'Сб День 6 Нед 1'!O55</f>
        <v>0</v>
      </c>
      <c r="E55" s="103">
        <f>'Пн День 1 Нед 1'!P55+'Вт День 2 Нед 1'!P55+'Ср День 3 Нед 1'!P55+'Чт День 4 Нед 1'!P55+'Пт День 5 Нед 1'!R55+'Сб День 6 Нед 1'!P55</f>
        <v>0</v>
      </c>
    </row>
    <row r="56" spans="1:5" x14ac:dyDescent="0.25">
      <c r="A56" s="26">
        <v>39</v>
      </c>
      <c r="B56" s="27" t="s">
        <v>57</v>
      </c>
      <c r="C56" s="28" t="s">
        <v>58</v>
      </c>
      <c r="D56" s="31">
        <f>'Пн День 1 Нед 1'!O56+'Вт День 2 Нед 1'!O56+'Ср День 3 Нед 1'!O56+'Чт День 4 Нед 1'!O56+'Пт День 5 Нед 1'!Q56+'Сб День 6 Нед 1'!O56</f>
        <v>0.32369999999999999</v>
      </c>
      <c r="E56" s="103">
        <f>'Пн День 1 Нед 1'!P56+'Вт День 2 Нед 1'!P56+'Ср День 3 Нед 1'!P56+'Чт День 4 Нед 1'!P56+'Пт День 5 Нед 1'!R56+'Сб День 6 Нед 1'!P56</f>
        <v>0.32844000000000001</v>
      </c>
    </row>
    <row r="57" spans="1:5" x14ac:dyDescent="0.25">
      <c r="A57" s="26">
        <v>40</v>
      </c>
      <c r="B57" s="27" t="s">
        <v>59</v>
      </c>
      <c r="C57" s="28" t="s">
        <v>21</v>
      </c>
      <c r="D57" s="31">
        <f>'Пн День 1 Нед 1'!O57+'Вт День 2 Нед 1'!O57+'Ср День 3 Нед 1'!O57+'Чт День 4 Нед 1'!O57+'Пт День 5 Нед 1'!Q57+'Сб День 6 Нед 1'!O57</f>
        <v>0</v>
      </c>
      <c r="E57" s="103">
        <f>'Пн День 1 Нед 1'!P57+'Вт День 2 Нед 1'!P57+'Ср День 3 Нед 1'!P57+'Чт День 4 Нед 1'!P57+'Пт День 5 Нед 1'!R57+'Сб День 6 Нед 1'!P57</f>
        <v>0</v>
      </c>
    </row>
    <row r="58" spans="1:5" x14ac:dyDescent="0.25">
      <c r="A58" s="26">
        <v>41</v>
      </c>
      <c r="B58" s="27" t="s">
        <v>60</v>
      </c>
      <c r="C58" s="28" t="s">
        <v>21</v>
      </c>
      <c r="D58" s="31">
        <f>'Пн День 1 Нед 1'!O58+'Вт День 2 Нед 1'!O58+'Ср День 3 Нед 1'!O58+'Чт День 4 Нед 1'!O58+'Пт День 5 Нед 1'!Q58+'Сб День 6 Нед 1'!O58</f>
        <v>0</v>
      </c>
      <c r="E58" s="103">
        <f>'Пн День 1 Нед 1'!P58+'Вт День 2 Нед 1'!P58+'Ср День 3 Нед 1'!P58+'Чт День 4 Нед 1'!P58+'Пт День 5 Нед 1'!R58+'Сб День 6 Нед 1'!P58</f>
        <v>0</v>
      </c>
    </row>
    <row r="59" spans="1:5" x14ac:dyDescent="0.25">
      <c r="A59" s="26">
        <v>42</v>
      </c>
      <c r="B59" s="27" t="s">
        <v>61</v>
      </c>
      <c r="C59" s="28" t="s">
        <v>21</v>
      </c>
      <c r="D59" s="31">
        <f>'Пн День 1 Нед 1'!O59+'Вт День 2 Нед 1'!O59+'Ср День 3 Нед 1'!O59+'Чт День 4 Нед 1'!O59+'Пт День 5 Нед 1'!Q59+'Сб День 6 Нед 1'!O59</f>
        <v>0</v>
      </c>
      <c r="E59" s="103">
        <f>'Пн День 1 Нед 1'!P59+'Вт День 2 Нед 1'!P59+'Ср День 3 Нед 1'!P59+'Чт День 4 Нед 1'!P59+'Пт День 5 Нед 1'!R59+'Сб День 6 Нед 1'!P59</f>
        <v>0</v>
      </c>
    </row>
    <row r="60" spans="1:5" x14ac:dyDescent="0.25">
      <c r="A60" s="26">
        <v>43</v>
      </c>
      <c r="B60" s="27" t="s">
        <v>62</v>
      </c>
      <c r="C60" s="28" t="s">
        <v>21</v>
      </c>
      <c r="D60" s="31">
        <f>'Пн День 1 Нед 1'!O60+'Вт День 2 Нед 1'!O60+'Ср День 3 Нед 1'!O60+'Чт День 4 Нед 1'!O60+'Пт День 5 Нед 1'!Q60+'Сб День 6 Нед 1'!O60</f>
        <v>0</v>
      </c>
      <c r="E60" s="103">
        <f>'Пн День 1 Нед 1'!P60+'Вт День 2 Нед 1'!P60+'Ср День 3 Нед 1'!P60+'Чт День 4 Нед 1'!P60+'Пт День 5 Нед 1'!R60+'Сб День 6 Нед 1'!P60</f>
        <v>0</v>
      </c>
    </row>
    <row r="61" spans="1:5" x14ac:dyDescent="0.25">
      <c r="A61" s="26">
        <v>44</v>
      </c>
      <c r="B61" s="27" t="s">
        <v>63</v>
      </c>
      <c r="C61" s="28" t="s">
        <v>21</v>
      </c>
      <c r="D61" s="31">
        <f>'Пн День 1 Нед 1'!O61+'Вт День 2 Нед 1'!O61+'Ср День 3 Нед 1'!O61+'Чт День 4 Нед 1'!O61+'Пт День 5 Нед 1'!Q61+'Сб День 6 Нед 1'!O61</f>
        <v>0</v>
      </c>
      <c r="E61" s="103">
        <f>'Пн День 1 Нед 1'!P61+'Вт День 2 Нед 1'!P61+'Ср День 3 Нед 1'!P61+'Чт День 4 Нед 1'!P61+'Пт День 5 Нед 1'!R61+'Сб День 6 Нед 1'!P61</f>
        <v>0</v>
      </c>
    </row>
    <row r="62" spans="1:5" x14ac:dyDescent="0.25">
      <c r="A62" s="8"/>
      <c r="B62" s="19" t="s">
        <v>64</v>
      </c>
      <c r="C62" s="9"/>
      <c r="D62" s="31">
        <f>'Пн День 1 Нед 1'!O62+'Вт День 2 Нед 1'!O62+'Ср День 3 Нед 1'!O62+'Чт День 4 Нед 1'!O62+'Пт День 5 Нед 1'!Q62+'Сб День 6 Нед 1'!O62</f>
        <v>0</v>
      </c>
      <c r="E62" s="103">
        <f>'Пн День 1 Нед 1'!P62+'Вт День 2 Нед 1'!P62+'Ср День 3 Нед 1'!P62+'Чт День 4 Нед 1'!P62+'Пт День 5 Нед 1'!R62+'Сб День 6 Нед 1'!P62</f>
        <v>0</v>
      </c>
    </row>
    <row r="63" spans="1:5" x14ac:dyDescent="0.25">
      <c r="A63" s="26">
        <v>45</v>
      </c>
      <c r="B63" s="32" t="s">
        <v>65</v>
      </c>
      <c r="C63" s="33" t="s">
        <v>21</v>
      </c>
      <c r="D63" s="31">
        <f>'Пн День 1 Нед 1'!O63+'Вт День 2 Нед 1'!O63+'Ср День 3 Нед 1'!O63+'Чт День 4 Нед 1'!O63+'Пт День 5 Нед 1'!Q63+'Сб День 6 Нед 1'!O63</f>
        <v>0</v>
      </c>
      <c r="E63" s="103">
        <f>'Пн День 1 Нед 1'!P63+'Вт День 2 Нед 1'!P63+'Ср День 3 Нед 1'!P63+'Чт День 4 Нед 1'!P63+'Пт День 5 Нед 1'!R63+'Сб День 6 Нед 1'!P63</f>
        <v>6.7000000000000004E-2</v>
      </c>
    </row>
    <row r="64" spans="1:5" x14ac:dyDescent="0.25">
      <c r="A64" s="26">
        <v>46</v>
      </c>
      <c r="B64" s="32" t="s">
        <v>66</v>
      </c>
      <c r="C64" s="33" t="s">
        <v>21</v>
      </c>
      <c r="D64" s="31">
        <f>'Пн День 1 Нед 1'!O64+'Вт День 2 Нед 1'!O64+'Ср День 3 Нед 1'!O64+'Чт День 4 Нед 1'!O64+'Пт День 5 Нед 1'!Q64+'Сб День 6 Нед 1'!O64</f>
        <v>0</v>
      </c>
      <c r="E64" s="103">
        <f>'Пн День 1 Нед 1'!P64+'Вт День 2 Нед 1'!P64+'Ср День 3 Нед 1'!P64+'Чт День 4 Нед 1'!P64+'Пт День 5 Нед 1'!R64+'Сб День 6 Нед 1'!P64</f>
        <v>0</v>
      </c>
    </row>
    <row r="65" spans="1:5" x14ac:dyDescent="0.25">
      <c r="A65" s="26">
        <v>47</v>
      </c>
      <c r="B65" s="32" t="s">
        <v>67</v>
      </c>
      <c r="C65" s="33" t="s">
        <v>21</v>
      </c>
      <c r="D65" s="31">
        <f>'Пн День 1 Нед 1'!O65+'Вт День 2 Нед 1'!O65+'Ср День 3 Нед 1'!O65+'Чт День 4 Нед 1'!O65+'Пт День 5 Нед 1'!Q65+'Сб День 6 Нед 1'!O65</f>
        <v>0</v>
      </c>
      <c r="E65" s="103">
        <f>'Пн День 1 Нед 1'!P65+'Вт День 2 Нед 1'!P65+'Ср День 3 Нед 1'!P65+'Чт День 4 Нед 1'!P65+'Пт День 5 Нед 1'!R65+'Сб День 6 Нед 1'!P65</f>
        <v>0</v>
      </c>
    </row>
    <row r="66" spans="1:5" x14ac:dyDescent="0.25">
      <c r="A66" s="26">
        <v>48</v>
      </c>
      <c r="B66" s="27" t="s">
        <v>68</v>
      </c>
      <c r="C66" s="28" t="s">
        <v>21</v>
      </c>
      <c r="D66" s="31">
        <f>'Пн День 1 Нед 1'!O66+'Вт День 2 Нед 1'!O66+'Ср День 3 Нед 1'!O66+'Чт День 4 Нед 1'!O66+'Пт День 5 Нед 1'!Q66+'Сб День 6 Нед 1'!O66</f>
        <v>0</v>
      </c>
      <c r="E66" s="103">
        <f>'Пн День 1 Нед 1'!P66+'Вт День 2 Нед 1'!P66+'Ср День 3 Нед 1'!P66+'Чт День 4 Нед 1'!P66+'Пт День 5 Нед 1'!R66+'Сб День 6 Нед 1'!P66</f>
        <v>0</v>
      </c>
    </row>
    <row r="67" spans="1:5" x14ac:dyDescent="0.25">
      <c r="A67" s="26">
        <v>49</v>
      </c>
      <c r="B67" s="27" t="s">
        <v>69</v>
      </c>
      <c r="C67" s="28" t="s">
        <v>21</v>
      </c>
      <c r="D67" s="31">
        <f>'Пн День 1 Нед 1'!O67+'Вт День 2 Нед 1'!O67+'Ср День 3 Нед 1'!O67+'Чт День 4 Нед 1'!O67+'Пт День 5 Нед 1'!Q67+'Сб День 6 Нед 1'!O67</f>
        <v>0</v>
      </c>
      <c r="E67" s="103">
        <f>'Пн День 1 Нед 1'!P67+'Вт День 2 Нед 1'!P67+'Ср День 3 Нед 1'!P67+'Чт День 4 Нед 1'!P67+'Пт День 5 Нед 1'!R67+'Сб День 6 Нед 1'!P67</f>
        <v>0</v>
      </c>
    </row>
    <row r="68" spans="1:5" x14ac:dyDescent="0.25">
      <c r="A68" s="26">
        <v>50</v>
      </c>
      <c r="B68" s="27" t="s">
        <v>70</v>
      </c>
      <c r="C68" s="28" t="s">
        <v>21</v>
      </c>
      <c r="D68" s="31">
        <f>'Пн День 1 Нед 1'!O68+'Вт День 2 Нед 1'!O68+'Ср День 3 Нед 1'!O68+'Чт День 4 Нед 1'!O68+'Пт День 5 Нед 1'!Q68+'Сб День 6 Нед 1'!O68</f>
        <v>4.5000000000000005E-3</v>
      </c>
      <c r="E68" s="103">
        <f>'Пн День 1 Нед 1'!P68+'Вт День 2 Нед 1'!P68+'Ср День 3 Нед 1'!P68+'Чт День 4 Нед 1'!P68+'Пт День 5 Нед 1'!R68+'Сб День 6 Нед 1'!P68</f>
        <v>5.1000000000000004E-3</v>
      </c>
    </row>
    <row r="69" spans="1:5" x14ac:dyDescent="0.25">
      <c r="A69" s="26"/>
      <c r="B69" s="38" t="s">
        <v>71</v>
      </c>
      <c r="C69" s="9"/>
      <c r="D69" s="31">
        <f>'Пн День 1 Нед 1'!O69+'Вт День 2 Нед 1'!O69+'Ср День 3 Нед 1'!O69+'Чт День 4 Нед 1'!O69+'Пт День 5 Нед 1'!Q69+'Сб День 6 Нед 1'!O69</f>
        <v>0</v>
      </c>
      <c r="E69" s="103">
        <f>'Пн День 1 Нед 1'!P69+'Вт День 2 Нед 1'!P69+'Ср День 3 Нед 1'!P69+'Чт День 4 Нед 1'!P69+'Пт День 5 Нед 1'!R69+'Сб День 6 Нед 1'!P69</f>
        <v>0</v>
      </c>
    </row>
    <row r="70" spans="1:5" x14ac:dyDescent="0.25">
      <c r="A70" s="26">
        <v>51</v>
      </c>
      <c r="B70" s="27" t="s">
        <v>72</v>
      </c>
      <c r="C70" s="28" t="s">
        <v>21</v>
      </c>
      <c r="D70" s="31">
        <f>'Пн День 1 Нед 1'!O70+'Вт День 2 Нед 1'!O70+'Ср День 3 Нед 1'!O70+'Чт День 4 Нед 1'!O70+'Пт День 5 Нед 1'!Q70+'Сб День 6 Нед 1'!O70</f>
        <v>3.0000000000000001E-3</v>
      </c>
      <c r="E70" s="103">
        <f>'Пн День 1 Нед 1'!P70+'Вт День 2 Нед 1'!P70+'Ср День 3 Нед 1'!P70+'Чт День 4 Нед 1'!P70+'Пт День 5 Нед 1'!R70+'Сб День 6 Нед 1'!P70</f>
        <v>3.0000000000000001E-3</v>
      </c>
    </row>
    <row r="71" spans="1:5" x14ac:dyDescent="0.25">
      <c r="A71" s="26">
        <v>52</v>
      </c>
      <c r="B71" s="27" t="s">
        <v>73</v>
      </c>
      <c r="C71" s="28" t="s">
        <v>21</v>
      </c>
      <c r="D71" s="31">
        <f>'Пн День 1 Нед 1'!O71+'Вт День 2 Нед 1'!O71+'Ср День 3 Нед 1'!O71+'Чт День 4 Нед 1'!O71+'Пт День 5 Нед 1'!Q71+'Сб День 6 Нед 1'!O71</f>
        <v>0</v>
      </c>
      <c r="E71" s="103">
        <f>'Пн День 1 Нед 1'!P71+'Вт День 2 Нед 1'!P71+'Ср День 3 Нед 1'!P71+'Чт День 4 Нед 1'!P71+'Пт День 5 Нед 1'!R71+'Сб День 6 Нед 1'!P71</f>
        <v>0</v>
      </c>
    </row>
    <row r="72" spans="1:5" x14ac:dyDescent="0.25">
      <c r="A72" s="26">
        <v>53</v>
      </c>
      <c r="B72" s="27" t="s">
        <v>74</v>
      </c>
      <c r="C72" s="28" t="s">
        <v>21</v>
      </c>
      <c r="D72" s="31">
        <f>'Пн День 1 Нед 1'!O72+'Вт День 2 Нед 1'!O72+'Ср День 3 Нед 1'!O72+'Чт День 4 Нед 1'!O72+'Пт День 5 Нед 1'!Q72+'Сб День 6 Нед 1'!O72</f>
        <v>8.0000000000000002E-3</v>
      </c>
      <c r="E72" s="103">
        <f>'Пн День 1 Нед 1'!P72+'Вт День 2 Нед 1'!P72+'Ср День 3 Нед 1'!P72+'Чт День 4 Нед 1'!P72+'Пт День 5 Нед 1'!R72+'Сб День 6 Нед 1'!P72</f>
        <v>8.0000000000000002E-3</v>
      </c>
    </row>
    <row r="73" spans="1:5" x14ac:dyDescent="0.25">
      <c r="A73" s="26">
        <v>54</v>
      </c>
      <c r="B73" s="27" t="s">
        <v>75</v>
      </c>
      <c r="C73" s="28" t="s">
        <v>21</v>
      </c>
      <c r="D73" s="31">
        <f>'Пн День 1 Нед 1'!O73+'Вт День 2 Нед 1'!O73+'Ср День 3 Нед 1'!O73+'Чт День 4 Нед 1'!O73+'Пт День 5 Нед 1'!Q73+'Сб День 6 Нед 1'!O73</f>
        <v>0</v>
      </c>
      <c r="E73" s="103">
        <f>'Пн День 1 Нед 1'!P73+'Вт День 2 Нед 1'!P73+'Ср День 3 Нед 1'!P73+'Чт День 4 Нед 1'!P73+'Пт День 5 Нед 1'!R73+'Сб День 6 Нед 1'!P73</f>
        <v>0</v>
      </c>
    </row>
    <row r="74" spans="1:5" x14ac:dyDescent="0.25">
      <c r="A74" s="26">
        <v>55</v>
      </c>
      <c r="B74" s="27" t="s">
        <v>76</v>
      </c>
      <c r="C74" s="28" t="s">
        <v>21</v>
      </c>
      <c r="D74" s="31">
        <f>'Пн День 1 Нед 1'!O74+'Вт День 2 Нед 1'!O74+'Ср День 3 Нед 1'!O74+'Чт День 4 Нед 1'!O74+'Пт День 5 Нед 1'!Q74+'Сб День 6 Нед 1'!O74</f>
        <v>5.0000000000000001E-3</v>
      </c>
      <c r="E74" s="103">
        <f>'Пн День 1 Нед 1'!P74+'Вт День 2 Нед 1'!P74+'Ср День 3 Нед 1'!P74+'Чт День 4 Нед 1'!P74+'Пт День 5 Нед 1'!R74+'Сб День 6 Нед 1'!P74</f>
        <v>5.0000000000000001E-3</v>
      </c>
    </row>
    <row r="75" spans="1:5" x14ac:dyDescent="0.25">
      <c r="A75" s="26"/>
      <c r="B75" s="39" t="s">
        <v>77</v>
      </c>
      <c r="C75" s="9"/>
      <c r="D75" s="31">
        <f>'Пн День 1 Нед 1'!O75+'Вт День 2 Нед 1'!O75+'Ср День 3 Нед 1'!O75+'Чт День 4 Нед 1'!O75+'Пт День 5 Нед 1'!Q75+'Сб День 6 Нед 1'!O75</f>
        <v>0</v>
      </c>
      <c r="E75" s="103">
        <f>'Пн День 1 Нед 1'!P75+'Вт День 2 Нед 1'!P75+'Ср День 3 Нед 1'!P75+'Чт День 4 Нед 1'!P75+'Пт День 5 Нед 1'!R75+'Сб День 6 Нед 1'!P75</f>
        <v>0</v>
      </c>
    </row>
    <row r="76" spans="1:5" x14ac:dyDescent="0.25">
      <c r="A76" s="26">
        <v>56</v>
      </c>
      <c r="B76" s="27" t="s">
        <v>9</v>
      </c>
      <c r="C76" s="28" t="s">
        <v>21</v>
      </c>
      <c r="D76" s="31">
        <f>'Пн День 1 Нед 1'!O76+'Вт День 2 Нед 1'!O76+'Ср День 3 Нед 1'!O76+'Чт День 4 Нед 1'!O76+'Пт День 5 Нед 1'!Q76+'Сб День 6 Нед 1'!O76</f>
        <v>0</v>
      </c>
      <c r="E76" s="103">
        <f>'Пн День 1 Нед 1'!P76+'Вт День 2 Нед 1'!P76+'Ср День 3 Нед 1'!P76+'Чт День 4 Нед 1'!P76+'Пт День 5 Нед 1'!R76+'Сб День 6 Нед 1'!P76</f>
        <v>0</v>
      </c>
    </row>
    <row r="77" spans="1:5" x14ac:dyDescent="0.25">
      <c r="A77" s="26">
        <v>57</v>
      </c>
      <c r="B77" s="32" t="s">
        <v>78</v>
      </c>
      <c r="C77" s="33" t="s">
        <v>21</v>
      </c>
      <c r="D77" s="31">
        <f>'Пн День 1 Нед 1'!O77+'Вт День 2 Нед 1'!O77+'Ср День 3 Нед 1'!O77+'Чт День 4 Нед 1'!O77+'Пт День 5 Нед 1'!Q77+'Сб День 6 Нед 1'!O77</f>
        <v>0</v>
      </c>
      <c r="E77" s="103">
        <f>'Пн День 1 Нед 1'!P77+'Вт День 2 Нед 1'!P77+'Ср День 3 Нед 1'!P77+'Чт День 4 Нед 1'!P77+'Пт День 5 Нед 1'!R77+'Сб День 6 Нед 1'!P77</f>
        <v>0</v>
      </c>
    </row>
    <row r="78" spans="1:5" x14ac:dyDescent="0.25">
      <c r="A78" s="26">
        <v>58</v>
      </c>
      <c r="B78" s="32" t="s">
        <v>154</v>
      </c>
      <c r="C78" s="33" t="s">
        <v>21</v>
      </c>
      <c r="D78" s="31">
        <f>'Пн День 1 Нед 1'!O78+'Вт День 2 Нед 1'!O78+'Ср День 3 Нед 1'!O78+'Чт День 4 Нед 1'!O78+'Пт День 5 Нед 1'!Q78+'Сб День 6 Нед 1'!O78</f>
        <v>0</v>
      </c>
      <c r="E78" s="103">
        <f>'Пн День 1 Нед 1'!P78+'Вт День 2 Нед 1'!P78+'Ср День 3 Нед 1'!P78+'Чт День 4 Нед 1'!P78+'Пт День 5 Нед 1'!R78+'Сб День 6 Нед 1'!P78</f>
        <v>0</v>
      </c>
    </row>
    <row r="79" spans="1:5" x14ac:dyDescent="0.25">
      <c r="A79" s="26">
        <v>59</v>
      </c>
      <c r="B79" s="32" t="s">
        <v>79</v>
      </c>
      <c r="C79" s="33" t="s">
        <v>21</v>
      </c>
      <c r="D79" s="31">
        <f>'Пн День 1 Нед 1'!O79+'Вт День 2 Нед 1'!O79+'Ср День 3 Нед 1'!O79+'Чт День 4 Нед 1'!O79+'Пт День 5 Нед 1'!Q79+'Сб День 6 Нед 1'!O79</f>
        <v>0.1</v>
      </c>
      <c r="E79" s="103">
        <f>'Пн День 1 Нед 1'!P79+'Вт День 2 Нед 1'!P79+'Ср День 3 Нед 1'!P79+'Чт День 4 Нед 1'!P79+'Пт День 5 Нед 1'!R79+'Сб День 6 Нед 1'!P79</f>
        <v>0</v>
      </c>
    </row>
    <row r="80" spans="1:5" x14ac:dyDescent="0.25">
      <c r="A80" s="26">
        <v>60</v>
      </c>
      <c r="B80" s="27" t="s">
        <v>80</v>
      </c>
      <c r="C80" s="28" t="s">
        <v>21</v>
      </c>
      <c r="D80" s="31">
        <f>'Пн День 1 Нед 1'!O80+'Вт День 2 Нед 1'!O80+'Ср День 3 Нед 1'!O80+'Чт День 4 Нед 1'!O80+'Пт День 5 Нед 1'!Q80+'Сб День 6 Нед 1'!O80</f>
        <v>8.0000000000000002E-3</v>
      </c>
      <c r="E80" s="103">
        <f>'Пн День 1 Нед 1'!P80+'Вт День 2 Нед 1'!P80+'Ср День 3 Нед 1'!P80+'Чт День 4 Нед 1'!P80+'Пт День 5 Нед 1'!R80+'Сб День 6 Нед 1'!P80</f>
        <v>8.0000000000000002E-3</v>
      </c>
    </row>
    <row r="81" spans="1:5" x14ac:dyDescent="0.25">
      <c r="A81" s="26">
        <v>61</v>
      </c>
      <c r="B81" s="27" t="s">
        <v>81</v>
      </c>
      <c r="C81" s="28" t="s">
        <v>21</v>
      </c>
      <c r="D81" s="31">
        <f>'Пн День 1 Нед 1'!O81+'Вт День 2 Нед 1'!O81+'Ср День 3 Нед 1'!O81+'Чт День 4 Нед 1'!O81+'Пт День 5 Нед 1'!Q81+'Сб День 6 Нед 1'!O81</f>
        <v>0.11</v>
      </c>
      <c r="E81" s="103">
        <f>'Пн День 1 Нед 1'!P81+'Вт День 2 Нед 1'!P81+'Ср День 3 Нед 1'!P81+'Чт День 4 Нед 1'!P81+'Пт День 5 Нед 1'!R81+'Сб День 6 Нед 1'!P81</f>
        <v>2.2800000000000001E-2</v>
      </c>
    </row>
    <row r="82" spans="1:5" x14ac:dyDescent="0.25">
      <c r="A82" s="26">
        <v>62</v>
      </c>
      <c r="B82" s="36" t="s">
        <v>82</v>
      </c>
      <c r="C82" s="37" t="s">
        <v>21</v>
      </c>
      <c r="D82" s="31">
        <f>'Пн День 1 Нед 1'!O82+'Вт День 2 Нед 1'!O82+'Ср День 3 Нед 1'!O82+'Чт День 4 Нед 1'!O82+'Пт День 5 Нед 1'!Q82+'Сб День 6 Нед 1'!O82</f>
        <v>0</v>
      </c>
      <c r="E82" s="103">
        <f>'Пн День 1 Нед 1'!P82+'Вт День 2 Нед 1'!P82+'Ср День 3 Нед 1'!P82+'Чт День 4 Нед 1'!P82+'Пт День 5 Нед 1'!R82+'Сб День 6 Нед 1'!P82</f>
        <v>0</v>
      </c>
    </row>
    <row r="83" spans="1:5" x14ac:dyDescent="0.25">
      <c r="A83" s="26"/>
      <c r="B83" s="39" t="s">
        <v>83</v>
      </c>
      <c r="C83" s="9"/>
      <c r="D83" s="31">
        <f>'Пн День 1 Нед 1'!O83+'Вт День 2 Нед 1'!O83+'Ср День 3 Нед 1'!O83+'Чт День 4 Нед 1'!O83+'Пт День 5 Нед 1'!Q83+'Сб День 6 Нед 1'!O83</f>
        <v>0</v>
      </c>
      <c r="E83" s="103">
        <f>'Пн День 1 Нед 1'!P83+'Вт День 2 Нед 1'!P83+'Ср День 3 Нед 1'!P83+'Чт День 4 Нед 1'!P83+'Пт День 5 Нед 1'!R83+'Сб День 6 Нед 1'!P83</f>
        <v>0</v>
      </c>
    </row>
    <row r="84" spans="1:5" x14ac:dyDescent="0.25">
      <c r="A84" s="26">
        <v>63</v>
      </c>
      <c r="B84" s="32" t="s">
        <v>84</v>
      </c>
      <c r="C84" s="33" t="s">
        <v>21</v>
      </c>
      <c r="D84" s="31">
        <f>'Пн День 1 Нед 1'!O84+'Вт День 2 Нед 1'!O84+'Ср День 3 Нед 1'!O84+'Чт День 4 Нед 1'!O84+'Пт День 5 Нед 1'!Q84+'Сб День 6 Нед 1'!O84</f>
        <v>0</v>
      </c>
      <c r="E84" s="103">
        <f>'Пн День 1 Нед 1'!P84+'Вт День 2 Нед 1'!P84+'Ср День 3 Нед 1'!P84+'Чт День 4 Нед 1'!P84+'Пт День 5 Нед 1'!R84+'Сб День 6 Нед 1'!P84</f>
        <v>0</v>
      </c>
    </row>
    <row r="85" spans="1:5" x14ac:dyDescent="0.25">
      <c r="A85" s="26">
        <v>64</v>
      </c>
      <c r="B85" s="32" t="s">
        <v>85</v>
      </c>
      <c r="C85" s="33" t="s">
        <v>21</v>
      </c>
      <c r="D85" s="31">
        <f>'Пн День 1 Нед 1'!O85+'Вт День 2 Нед 1'!O85+'Ср День 3 Нед 1'!O85+'Чт День 4 Нед 1'!O85+'Пт День 5 Нед 1'!Q85+'Сб День 6 Нед 1'!O85</f>
        <v>0</v>
      </c>
      <c r="E85" s="103">
        <f>'Пн День 1 Нед 1'!P85+'Вт День 2 Нед 1'!P85+'Ср День 3 Нед 1'!P85+'Чт День 4 Нед 1'!P85+'Пт День 5 Нед 1'!R85+'Сб День 6 Нед 1'!P85</f>
        <v>0</v>
      </c>
    </row>
    <row r="86" spans="1:5" x14ac:dyDescent="0.25">
      <c r="A86" s="26">
        <v>65</v>
      </c>
      <c r="B86" s="32" t="s">
        <v>86</v>
      </c>
      <c r="C86" s="33" t="s">
        <v>21</v>
      </c>
      <c r="D86" s="31">
        <f>'Пн День 1 Нед 1'!O86+'Вт День 2 Нед 1'!O86+'Ср День 3 Нед 1'!O86+'Чт День 4 Нед 1'!O86+'Пт День 5 Нед 1'!Q86+'Сб День 6 Нед 1'!O86</f>
        <v>0</v>
      </c>
      <c r="E86" s="103">
        <f>'Пн День 1 Нед 1'!P86+'Вт День 2 Нед 1'!P86+'Ср День 3 Нед 1'!P86+'Чт День 4 Нед 1'!P86+'Пт День 5 Нед 1'!R86+'Сб День 6 Нед 1'!P86</f>
        <v>0</v>
      </c>
    </row>
    <row r="87" spans="1:5" x14ac:dyDescent="0.25">
      <c r="A87" s="26">
        <v>66</v>
      </c>
      <c r="B87" s="27" t="s">
        <v>87</v>
      </c>
      <c r="C87" s="28" t="s">
        <v>21</v>
      </c>
      <c r="D87" s="31">
        <f>'Пн День 1 Нед 1'!O87+'Вт День 2 Нед 1'!O87+'Ср День 3 Нед 1'!O87+'Чт День 4 Нед 1'!O87+'Пт День 5 Нед 1'!Q87+'Сб День 6 Нед 1'!O87</f>
        <v>0</v>
      </c>
      <c r="E87" s="103">
        <f>'Пн День 1 Нед 1'!P87+'Вт День 2 Нед 1'!P87+'Ср День 3 Нед 1'!P87+'Чт День 4 Нед 1'!P87+'Пт День 5 Нед 1'!R87+'Сб День 6 Нед 1'!P87</f>
        <v>0</v>
      </c>
    </row>
    <row r="88" spans="1:5" x14ac:dyDescent="0.25">
      <c r="A88" s="26">
        <v>67</v>
      </c>
      <c r="B88" s="27" t="s">
        <v>88</v>
      </c>
      <c r="C88" s="28" t="s">
        <v>21</v>
      </c>
      <c r="D88" s="31">
        <f>'Пн День 1 Нед 1'!O88+'Вт День 2 Нед 1'!O88+'Ср День 3 Нед 1'!O88+'Чт День 4 Нед 1'!O88+'Пт День 5 Нед 1'!Q88+'Сб День 6 Нед 1'!O88</f>
        <v>0</v>
      </c>
      <c r="E88" s="103">
        <f>'Пн День 1 Нед 1'!P88+'Вт День 2 Нед 1'!P88+'Ср День 3 Нед 1'!P88+'Чт День 4 Нед 1'!P88+'Пт День 5 Нед 1'!R88+'Сб День 6 Нед 1'!P88</f>
        <v>0</v>
      </c>
    </row>
    <row r="89" spans="1:5" x14ac:dyDescent="0.25">
      <c r="A89" s="26">
        <v>68</v>
      </c>
      <c r="B89" s="36" t="s">
        <v>89</v>
      </c>
      <c r="C89" s="37" t="s">
        <v>21</v>
      </c>
      <c r="D89" s="31">
        <f>'Пн День 1 Нед 1'!O89+'Вт День 2 Нед 1'!O89+'Ср День 3 Нед 1'!O89+'Чт День 4 Нед 1'!O89+'Пт День 5 Нед 1'!Q89+'Сб День 6 Нед 1'!O89</f>
        <v>0</v>
      </c>
      <c r="E89" s="103">
        <f>'Пн День 1 Нед 1'!P89+'Вт День 2 Нед 1'!P89+'Ср День 3 Нед 1'!P89+'Чт День 4 Нед 1'!P89+'Пт День 5 Нед 1'!R89+'Сб День 6 Нед 1'!P89</f>
        <v>0</v>
      </c>
    </row>
    <row r="90" spans="1:5" x14ac:dyDescent="0.25">
      <c r="A90" s="26"/>
      <c r="B90" s="39" t="s">
        <v>90</v>
      </c>
      <c r="C90" s="9"/>
      <c r="D90" s="31">
        <f>'Пн День 1 Нед 1'!O90+'Вт День 2 Нед 1'!O90+'Ср День 3 Нед 1'!O90+'Чт День 4 Нед 1'!O90+'Пт День 5 Нед 1'!Q90+'Сб День 6 Нед 1'!O90</f>
        <v>0</v>
      </c>
      <c r="E90" s="103">
        <f>'Пн День 1 Нед 1'!P90+'Вт День 2 Нед 1'!P90+'Ср День 3 Нед 1'!P90+'Чт День 4 Нед 1'!P90+'Пт День 5 Нед 1'!R90+'Сб День 6 Нед 1'!P90</f>
        <v>0</v>
      </c>
    </row>
    <row r="91" spans="1:5" x14ac:dyDescent="0.25">
      <c r="A91" s="26">
        <v>69</v>
      </c>
      <c r="B91" s="32" t="s">
        <v>91</v>
      </c>
      <c r="C91" s="33" t="s">
        <v>21</v>
      </c>
      <c r="D91" s="31">
        <f>'Пн День 1 Нед 1'!O91+'Вт День 2 Нед 1'!O91+'Ср День 3 Нед 1'!O91+'Чт День 4 Нед 1'!O91+'Пт День 5 Нед 1'!Q91+'Сб День 6 Нед 1'!O91</f>
        <v>0</v>
      </c>
      <c r="E91" s="103">
        <f>'Пн День 1 Нед 1'!P91+'Вт День 2 Нед 1'!P91+'Ср День 3 Нед 1'!P91+'Чт День 4 Нед 1'!P91+'Пт День 5 Нед 1'!R91+'Сб День 6 Нед 1'!P91</f>
        <v>0</v>
      </c>
    </row>
    <row r="92" spans="1:5" x14ac:dyDescent="0.25">
      <c r="A92" s="26">
        <v>70</v>
      </c>
      <c r="B92" s="32" t="s">
        <v>92</v>
      </c>
      <c r="C92" s="33" t="s">
        <v>21</v>
      </c>
      <c r="D92" s="31">
        <f>'Пн День 1 Нед 1'!O92+'Вт День 2 Нед 1'!O92+'Ср День 3 Нед 1'!O92+'Чт День 4 Нед 1'!O92+'Пт День 5 Нед 1'!Q92+'Сб День 6 Нед 1'!O92</f>
        <v>0</v>
      </c>
      <c r="E92" s="103">
        <f>'Пн День 1 Нед 1'!P92+'Вт День 2 Нед 1'!P92+'Ср День 3 Нед 1'!P92+'Чт День 4 Нед 1'!P92+'Пт День 5 Нед 1'!R92+'Сб День 6 Нед 1'!P92</f>
        <v>0</v>
      </c>
    </row>
    <row r="93" spans="1:5" x14ac:dyDescent="0.25">
      <c r="A93" s="26">
        <v>71</v>
      </c>
      <c r="B93" s="27" t="s">
        <v>93</v>
      </c>
      <c r="C93" s="28" t="s">
        <v>21</v>
      </c>
      <c r="D93" s="31">
        <f>'Пн День 1 Нед 1'!O93+'Вт День 2 Нед 1'!O93+'Ср День 3 Нед 1'!O93+'Чт День 4 Нед 1'!O93+'Пт День 5 Нед 1'!Q93+'Сб День 6 Нед 1'!O93</f>
        <v>6.7549999999999999E-2</v>
      </c>
      <c r="E93" s="103">
        <f>'Пн День 1 Нед 1'!P93+'Вт День 2 Нед 1'!P93+'Ср День 3 Нед 1'!P93+'Чт День 4 Нед 1'!P93+'Пт День 5 Нед 1'!R93+'Сб День 6 Нед 1'!P93</f>
        <v>0.11258333333333333</v>
      </c>
    </row>
    <row r="94" spans="1:5" x14ac:dyDescent="0.25">
      <c r="A94" s="26">
        <v>72</v>
      </c>
      <c r="B94" s="27" t="s">
        <v>177</v>
      </c>
      <c r="C94" s="28" t="s">
        <v>21</v>
      </c>
      <c r="D94" s="31">
        <f>'Пн День 1 Нед 1'!O94+'Вт День 2 Нед 1'!O94+'Ср День 3 Нед 1'!O94+'Чт День 4 Нед 1'!O94+'Пт День 5 Нед 1'!Q94+'Сб День 6 Нед 1'!O94</f>
        <v>0</v>
      </c>
      <c r="E94" s="103">
        <f>'Пн День 1 Нед 1'!P94+'Вт День 2 Нед 1'!P94+'Ср День 3 Нед 1'!P94+'Чт День 4 Нед 1'!P94+'Пт День 5 Нед 1'!R94+'Сб День 6 Нед 1'!P94</f>
        <v>1.0999999999999999E-2</v>
      </c>
    </row>
    <row r="95" spans="1:5" x14ac:dyDescent="0.25">
      <c r="A95" s="26">
        <v>73</v>
      </c>
      <c r="B95" s="27" t="s">
        <v>94</v>
      </c>
      <c r="C95" s="28" t="s">
        <v>21</v>
      </c>
      <c r="D95" s="31">
        <f>'Пн День 1 Нед 1'!O95+'Вт День 2 Нед 1'!O95+'Ср День 3 Нед 1'!O95+'Чт День 4 Нед 1'!O95+'Пт День 5 Нед 1'!Q95+'Сб День 6 Нед 1'!O95</f>
        <v>0.33099999999999996</v>
      </c>
      <c r="E95" s="103">
        <f>'Пн День 1 Нед 1'!P95+'Вт День 2 Нед 1'!P95+'Ср День 3 Нед 1'!P95+'Чт День 4 Нед 1'!P95+'Пт День 5 Нед 1'!R95+'Сб День 6 Нед 1'!P95</f>
        <v>0.3972</v>
      </c>
    </row>
    <row r="96" spans="1:5" x14ac:dyDescent="0.25">
      <c r="A96" s="26">
        <v>74</v>
      </c>
      <c r="B96" s="27" t="s">
        <v>95</v>
      </c>
      <c r="C96" s="28" t="s">
        <v>21</v>
      </c>
      <c r="D96" s="31">
        <f>'Пн День 1 Нед 1'!O96+'Вт День 2 Нед 1'!O96+'Ср День 3 Нед 1'!O96+'Чт День 4 Нед 1'!O96+'Пт День 5 Нед 1'!Q96+'Сб День 6 Нед 1'!O96</f>
        <v>5.6799999999999996E-2</v>
      </c>
      <c r="E96" s="103">
        <f>'Пн День 1 Нед 1'!P96+'Вт День 2 Нед 1'!P96+'Ср День 3 Нед 1'!P96+'Чт День 4 Нед 1'!P96+'Пт День 5 Нед 1'!R96+'Сб День 6 Нед 1'!P96</f>
        <v>7.0734999999999992E-2</v>
      </c>
    </row>
    <row r="97" spans="1:5" x14ac:dyDescent="0.25">
      <c r="A97" s="26">
        <v>75</v>
      </c>
      <c r="B97" s="27" t="s">
        <v>96</v>
      </c>
      <c r="C97" s="28" t="s">
        <v>21</v>
      </c>
      <c r="D97" s="31">
        <f>'Пн День 1 Нед 1'!O97+'Вт День 2 Нед 1'!O97+'Ср День 3 Нед 1'!O97+'Чт День 4 Нед 1'!O97+'Пт День 5 Нед 1'!Q97+'Сб День 6 Нед 1'!O97</f>
        <v>0.12262999999999999</v>
      </c>
      <c r="E97" s="103">
        <f>'Пн День 1 Нед 1'!P97+'Вт День 2 Нед 1'!P97+'Ср День 3 Нед 1'!P97+'Чт День 4 Нед 1'!P97+'Пт День 5 Нед 1'!R97+'Сб День 6 Нед 1'!P97</f>
        <v>0.22892999999999999</v>
      </c>
    </row>
    <row r="98" spans="1:5" x14ac:dyDescent="0.25">
      <c r="A98" s="26">
        <v>76</v>
      </c>
      <c r="B98" s="27" t="s">
        <v>97</v>
      </c>
      <c r="C98" s="28" t="s">
        <v>21</v>
      </c>
      <c r="D98" s="31">
        <f>'Пн День 1 Нед 1'!O98+'Вт День 2 Нед 1'!O98+'Ср День 3 Нед 1'!O98+'Чт День 4 Нед 1'!O98+'Пт День 5 Нед 1'!Q98+'Сб День 6 Нед 1'!O98</f>
        <v>0.11939999999999999</v>
      </c>
      <c r="E98" s="103">
        <f>'Пн День 1 Нед 1'!P98+'Вт День 2 Нед 1'!P98+'Ср День 3 Нед 1'!P98+'Чт День 4 Нед 1'!P98+'Пт День 5 Нед 1'!R98+'Сб День 6 Нед 1'!P98</f>
        <v>3.0599999999999999E-2</v>
      </c>
    </row>
    <row r="99" spans="1:5" x14ac:dyDescent="0.25">
      <c r="A99" s="26">
        <v>77</v>
      </c>
      <c r="B99" s="27" t="s">
        <v>98</v>
      </c>
      <c r="C99" s="28" t="s">
        <v>21</v>
      </c>
      <c r="D99" s="31">
        <f>'Пн День 1 Нед 1'!O99+'Вт День 2 Нед 1'!O99+'Ср День 3 Нед 1'!O99+'Чт День 4 Нед 1'!O99+'Пт День 5 Нед 1'!Q99+'Сб День 6 Нед 1'!O99</f>
        <v>0</v>
      </c>
      <c r="E99" s="103">
        <f>'Пн День 1 Нед 1'!P99+'Вт День 2 Нед 1'!P99+'Ср День 3 Нед 1'!P99+'Чт День 4 Нед 1'!P99+'Пт День 5 Нед 1'!R99+'Сб День 6 Нед 1'!P99</f>
        <v>9.2100000000000001E-2</v>
      </c>
    </row>
    <row r="100" spans="1:5" x14ac:dyDescent="0.25">
      <c r="A100" s="26">
        <v>78</v>
      </c>
      <c r="B100" s="40" t="s">
        <v>99</v>
      </c>
      <c r="C100" s="41" t="s">
        <v>21</v>
      </c>
      <c r="D100" s="31">
        <f>'Пн День 1 Нед 1'!O100+'Вт День 2 Нед 1'!O100+'Ср День 3 Нед 1'!O100+'Чт День 4 Нед 1'!O100+'Пт День 5 Нед 1'!Q100+'Сб День 6 Нед 1'!O100</f>
        <v>0.12239999999999999</v>
      </c>
      <c r="E100" s="103">
        <f>'Пн День 1 Нед 1'!P100+'Вт День 2 Нед 1'!P100+'Ср День 3 Нед 1'!P100+'Чт День 4 Нед 1'!P100+'Пт День 5 Нед 1'!R100+'Сб День 6 Нед 1'!P100</f>
        <v>0</v>
      </c>
    </row>
    <row r="101" spans="1:5" x14ac:dyDescent="0.25">
      <c r="A101" s="26">
        <v>79</v>
      </c>
      <c r="B101" s="40" t="s">
        <v>100</v>
      </c>
      <c r="C101" s="41" t="s">
        <v>21</v>
      </c>
      <c r="D101" s="31">
        <f>'Пн День 1 Нед 1'!O101+'Вт День 2 Нед 1'!O101+'Ср День 3 Нед 1'!O101+'Чт День 4 Нед 1'!O101+'Пт День 5 Нед 1'!Q101+'Сб День 6 Нед 1'!O101</f>
        <v>0</v>
      </c>
      <c r="E101" s="103">
        <f>'Пн День 1 Нед 1'!P101+'Вт День 2 Нед 1'!P101+'Ср День 3 Нед 1'!P101+'Чт День 4 Нед 1'!P101+'Пт День 5 Нед 1'!R101+'Сб День 6 Нед 1'!P101</f>
        <v>0</v>
      </c>
    </row>
    <row r="102" spans="1:5" x14ac:dyDescent="0.25">
      <c r="A102" s="26">
        <v>80</v>
      </c>
      <c r="B102" s="40" t="s">
        <v>101</v>
      </c>
      <c r="C102" s="41" t="s">
        <v>21</v>
      </c>
      <c r="D102" s="31">
        <f>'Пн День 1 Нед 1'!O102+'Вт День 2 Нед 1'!O102+'Ср День 3 Нед 1'!O102+'Чт День 4 Нед 1'!O102+'Пт День 5 Нед 1'!Q102+'Сб День 6 Нед 1'!O102</f>
        <v>0</v>
      </c>
      <c r="E102" s="103">
        <f>'Пн День 1 Нед 1'!P102+'Вт День 2 Нед 1'!P102+'Ср День 3 Нед 1'!P102+'Чт День 4 Нед 1'!P102+'Пт День 5 Нед 1'!R102+'Сб День 6 Нед 1'!P102</f>
        <v>0</v>
      </c>
    </row>
    <row r="103" spans="1:5" x14ac:dyDescent="0.25">
      <c r="A103" s="42"/>
      <c r="B103" s="43" t="s">
        <v>102</v>
      </c>
      <c r="C103" s="41"/>
      <c r="D103" s="31">
        <f>'Пн День 1 Нед 1'!O103+'Вт День 2 Нед 1'!O103+'Ср День 3 Нед 1'!O103+'Чт День 4 Нед 1'!O103+'Пт День 5 Нед 1'!Q103+'Сб День 6 Нед 1'!O103</f>
        <v>0</v>
      </c>
      <c r="E103" s="103">
        <f>'Пн День 1 Нед 1'!P103+'Вт День 2 Нед 1'!P103+'Ср День 3 Нед 1'!P103+'Чт День 4 Нед 1'!P103+'Пт День 5 Нед 1'!R103+'Сб День 6 Нед 1'!P103</f>
        <v>0</v>
      </c>
    </row>
    <row r="104" spans="1:5" x14ac:dyDescent="0.25">
      <c r="A104" s="26">
        <v>81</v>
      </c>
      <c r="B104" s="27" t="s">
        <v>103</v>
      </c>
      <c r="C104" s="28" t="s">
        <v>21</v>
      </c>
      <c r="D104" s="31">
        <f>'Пн День 1 Нед 1'!O104+'Вт День 2 Нед 1'!O104+'Ср День 3 Нед 1'!O104+'Чт День 4 Нед 1'!O104+'Пт День 5 Нед 1'!Q104+'Сб День 6 Нед 1'!O104</f>
        <v>0</v>
      </c>
      <c r="E104" s="103">
        <f>'Пн День 1 Нед 1'!P104+'Вт День 2 Нед 1'!P104+'Ср День 3 Нед 1'!P104+'Чт День 4 Нед 1'!P104+'Пт День 5 Нед 1'!R104+'Сб День 6 Нед 1'!P104</f>
        <v>0</v>
      </c>
    </row>
    <row r="105" spans="1:5" x14ac:dyDescent="0.25">
      <c r="A105" s="44">
        <v>82</v>
      </c>
      <c r="B105" s="45" t="s">
        <v>11</v>
      </c>
      <c r="C105" s="46" t="s">
        <v>21</v>
      </c>
      <c r="D105" s="31">
        <f>'Пн День 1 Нед 1'!O105+'Вт День 2 Нед 1'!O105+'Ср День 3 Нед 1'!O105+'Чт День 4 Нед 1'!O105+'Пт День 5 Нед 1'!Q105+'Сб День 6 Нед 1'!O105</f>
        <v>0</v>
      </c>
      <c r="E105" s="103">
        <f>'Пн День 1 Нед 1'!P105+'Вт День 2 Нед 1'!P105+'Ср День 3 Нед 1'!P105+'Чт День 4 Нед 1'!P105+'Пт День 5 Нед 1'!R105+'Сб День 6 Нед 1'!P105</f>
        <v>0</v>
      </c>
    </row>
    <row r="106" spans="1:5" x14ac:dyDescent="0.25">
      <c r="A106" s="26">
        <v>83</v>
      </c>
      <c r="B106" s="32" t="s">
        <v>104</v>
      </c>
      <c r="C106" s="47" t="s">
        <v>21</v>
      </c>
      <c r="D106" s="31">
        <f>'Пн День 1 Нед 1'!O106+'Вт День 2 Нед 1'!O106+'Ср День 3 Нед 1'!O106+'Чт День 4 Нед 1'!O106+'Пт День 5 Нед 1'!Q106+'Сб День 6 Нед 1'!O106</f>
        <v>0</v>
      </c>
      <c r="E106" s="103">
        <f>'Пн День 1 Нед 1'!P106+'Вт День 2 Нед 1'!P106+'Ср День 3 Нед 1'!P106+'Чт День 4 Нед 1'!P106+'Пт День 5 Нед 1'!R106+'Сб День 6 Нед 1'!P106</f>
        <v>0</v>
      </c>
    </row>
    <row r="107" spans="1:5" x14ac:dyDescent="0.25">
      <c r="A107" s="44">
        <v>84</v>
      </c>
      <c r="B107" s="32" t="s">
        <v>8</v>
      </c>
      <c r="C107" s="47" t="s">
        <v>105</v>
      </c>
      <c r="D107" s="31">
        <f>'Пн День 1 Нед 1'!O107+'Вт День 2 Нед 1'!O107+'Ср День 3 Нед 1'!O107+'Чт День 4 Нед 1'!O107+'Пт День 5 Нед 1'!Q107+'Сб День 6 Нед 1'!O107</f>
        <v>0</v>
      </c>
      <c r="E107" s="103">
        <f>'Пн День 1 Нед 1'!P107+'Вт День 2 Нед 1'!P107+'Ср День 3 Нед 1'!P107+'Чт День 4 Нед 1'!P107+'Пт День 5 Нед 1'!R107+'Сб День 6 Нед 1'!P107</f>
        <v>0</v>
      </c>
    </row>
    <row r="108" spans="1:5" x14ac:dyDescent="0.25">
      <c r="A108" s="42"/>
      <c r="B108" s="43" t="s">
        <v>106</v>
      </c>
      <c r="C108" s="41"/>
      <c r="D108" s="31">
        <f>'Пн День 1 Нед 1'!O108+'Вт День 2 Нед 1'!O108+'Ср День 3 Нед 1'!O108+'Чт День 4 Нед 1'!O108+'Пт День 5 Нед 1'!Q108+'Сб День 6 Нед 1'!O108</f>
        <v>0</v>
      </c>
      <c r="E108" s="103">
        <f>'Пн День 1 Нед 1'!P108+'Вт День 2 Нед 1'!P108+'Ср День 3 Нед 1'!P108+'Чт День 4 Нед 1'!P108+'Пт День 5 Нед 1'!R108+'Сб День 6 Нед 1'!P108</f>
        <v>0</v>
      </c>
    </row>
    <row r="109" spans="1:5" x14ac:dyDescent="0.25">
      <c r="A109" s="26">
        <v>85</v>
      </c>
      <c r="B109" s="32" t="s">
        <v>10</v>
      </c>
      <c r="C109" s="33" t="s">
        <v>58</v>
      </c>
      <c r="D109" s="31">
        <f>'Пн День 1 Нед 1'!O109+'Вт День 2 Нед 1'!O109+'Ср День 3 Нед 1'!O109+'Чт День 4 Нед 1'!O109+'Пт День 5 Нед 1'!Q109+'Сб День 6 Нед 1'!O109</f>
        <v>0</v>
      </c>
      <c r="E109" s="103">
        <f>'Пн День 1 Нед 1'!P109+'Вт День 2 Нед 1'!P109+'Ср День 3 Нед 1'!P109+'Чт День 4 Нед 1'!P109+'Пт День 5 Нед 1'!R109+'Сб День 6 Нед 1'!P109</f>
        <v>0</v>
      </c>
    </row>
    <row r="110" spans="1:5" x14ac:dyDescent="0.25">
      <c r="A110" s="26"/>
      <c r="B110" s="43" t="s">
        <v>107</v>
      </c>
      <c r="C110" s="33"/>
      <c r="D110" s="31">
        <f>'Пн День 1 Нед 1'!O110+'Вт День 2 Нед 1'!O110+'Ср День 3 Нед 1'!O110+'Чт День 4 Нед 1'!O110+'Пт День 5 Нед 1'!Q110+'Сб День 6 Нед 1'!O110</f>
        <v>0</v>
      </c>
      <c r="E110" s="103">
        <f>'Пн День 1 Нед 1'!P110+'Вт День 2 Нед 1'!P110+'Ср День 3 Нед 1'!P110+'Чт День 4 Нед 1'!P110+'Пт День 5 Нед 1'!R110+'Сб День 6 Нед 1'!P110</f>
        <v>0</v>
      </c>
    </row>
    <row r="111" spans="1:5" x14ac:dyDescent="0.25">
      <c r="A111" s="48">
        <v>86</v>
      </c>
      <c r="B111" s="32" t="s">
        <v>108</v>
      </c>
      <c r="C111" s="25" t="s">
        <v>105</v>
      </c>
      <c r="D111" s="31">
        <f>'Пн День 1 Нед 1'!O111+'Вт День 2 Нед 1'!O111+'Ср День 3 Нед 1'!O111+'Чт День 4 Нед 1'!O111+'Пт День 5 Нед 1'!Q111+'Сб День 6 Нед 1'!O111</f>
        <v>0</v>
      </c>
      <c r="E111" s="103">
        <f>'Пн День 1 Нед 1'!P111+'Вт День 2 Нед 1'!P111+'Ср День 3 Нед 1'!P111+'Чт День 4 Нед 1'!P111+'Пт День 5 Нед 1'!R111+'Сб День 6 Нед 1'!P111</f>
        <v>0</v>
      </c>
    </row>
    <row r="112" spans="1:5" x14ac:dyDescent="0.25">
      <c r="A112" s="26">
        <v>87</v>
      </c>
      <c r="B112" s="32" t="s">
        <v>109</v>
      </c>
      <c r="C112" s="33" t="s">
        <v>21</v>
      </c>
      <c r="D112" s="31">
        <f>'Пн День 1 Нед 1'!O112+'Вт День 2 Нед 1'!O112+'Ср День 3 Нед 1'!O112+'Чт День 4 Нед 1'!O112+'Пт День 5 Нед 1'!Q112+'Сб День 6 Нед 1'!O112</f>
        <v>0</v>
      </c>
      <c r="E112" s="103">
        <f>'Пн День 1 Нед 1'!P112+'Вт День 2 Нед 1'!P112+'Ср День 3 Нед 1'!P112+'Чт День 4 Нед 1'!P112+'Пт День 5 Нед 1'!R112+'Сб День 6 Нед 1'!P112</f>
        <v>0</v>
      </c>
    </row>
    <row r="113" spans="1:5" x14ac:dyDescent="0.25">
      <c r="B113" s="49" t="s">
        <v>110</v>
      </c>
      <c r="C113" s="25"/>
      <c r="D113" s="31">
        <f>'Пн День 1 Нед 1'!O113+'Вт День 2 Нед 1'!O113+'Ср День 3 Нед 1'!O113+'Чт День 4 Нед 1'!O113+'Пт День 5 Нед 1'!Q113+'Сб День 6 Нед 1'!O113</f>
        <v>0</v>
      </c>
      <c r="E113" s="103">
        <f>'Пн День 1 Нед 1'!P113+'Вт День 2 Нед 1'!P113+'Ср День 3 Нед 1'!P113+'Чт День 4 Нед 1'!P113+'Пт День 5 Нед 1'!R113+'Сб День 6 Нед 1'!P113</f>
        <v>0</v>
      </c>
    </row>
    <row r="114" spans="1:5" x14ac:dyDescent="0.25">
      <c r="A114" s="26">
        <v>88</v>
      </c>
      <c r="B114" s="27" t="s">
        <v>111</v>
      </c>
      <c r="C114" s="46" t="s">
        <v>21</v>
      </c>
      <c r="D114" s="31">
        <f>'Пн День 1 Нед 1'!O114+'Вт День 2 Нед 1'!O114+'Ср День 3 Нед 1'!O114+'Чт День 4 Нед 1'!O114+'Пт День 5 Нед 1'!Q114+'Сб День 6 Нед 1'!O114</f>
        <v>2.3999999999999998E-3</v>
      </c>
      <c r="E114" s="103">
        <f>'Пн День 1 Нед 1'!P114+'Вт День 2 Нед 1'!P114+'Ср День 3 Нед 1'!P114+'Чт День 4 Нед 1'!P114+'Пт День 5 Нед 1'!R114+'Сб День 6 Нед 1'!P114</f>
        <v>2.9999999999999996E-3</v>
      </c>
    </row>
    <row r="115" spans="1:5" x14ac:dyDescent="0.25">
      <c r="B115" s="80" t="s">
        <v>153</v>
      </c>
      <c r="D115" s="79">
        <f>D114/0.048</f>
        <v>4.9999999999999996E-2</v>
      </c>
      <c r="E115" s="76">
        <f>E114/0.048</f>
        <v>6.2499999999999993E-2</v>
      </c>
    </row>
  </sheetData>
  <mergeCells count="4">
    <mergeCell ref="E8:E9"/>
    <mergeCell ref="A1:D3"/>
    <mergeCell ref="A4:D6"/>
    <mergeCell ref="D8:D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4"/>
  <sheetViews>
    <sheetView workbookViewId="0">
      <selection activeCell="D9" sqref="D9:E114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5" width="13.85546875" customWidth="1"/>
    <col min="6" max="9" width="15.42578125" customWidth="1"/>
    <col min="10" max="11" width="14.28515625" customWidth="1"/>
    <col min="12" max="12" width="11.85546875" customWidth="1"/>
    <col min="13" max="14" width="12" customWidth="1"/>
    <col min="15" max="16" width="11.85546875" customWidth="1"/>
    <col min="17" max="17" width="24.140625" style="50" customWidth="1"/>
    <col min="18" max="18" width="18.42578125" customWidth="1"/>
    <col min="223" max="223" width="3.7109375" customWidth="1"/>
    <col min="224" max="224" width="27.85546875" customWidth="1"/>
    <col min="225" max="225" width="3.7109375" customWidth="1"/>
    <col min="226" max="265" width="0" hidden="1" customWidth="1"/>
    <col min="266" max="266" width="10.28515625" customWidth="1"/>
    <col min="268" max="268" width="12.5703125" customWidth="1"/>
    <col min="272" max="272" width="10.7109375" customWidth="1"/>
    <col min="479" max="479" width="3.7109375" customWidth="1"/>
    <col min="480" max="480" width="27.85546875" customWidth="1"/>
    <col min="481" max="481" width="3.7109375" customWidth="1"/>
    <col min="482" max="521" width="0" hidden="1" customWidth="1"/>
    <col min="522" max="522" width="10.28515625" customWidth="1"/>
    <col min="524" max="524" width="12.5703125" customWidth="1"/>
    <col min="528" max="528" width="10.7109375" customWidth="1"/>
    <col min="735" max="735" width="3.7109375" customWidth="1"/>
    <col min="736" max="736" width="27.85546875" customWidth="1"/>
    <col min="737" max="737" width="3.7109375" customWidth="1"/>
    <col min="738" max="777" width="0" hidden="1" customWidth="1"/>
    <col min="778" max="778" width="10.28515625" customWidth="1"/>
    <col min="780" max="780" width="12.5703125" customWidth="1"/>
    <col min="784" max="784" width="10.7109375" customWidth="1"/>
    <col min="991" max="991" width="3.7109375" customWidth="1"/>
    <col min="992" max="992" width="27.85546875" customWidth="1"/>
    <col min="993" max="993" width="3.7109375" customWidth="1"/>
    <col min="994" max="1033" width="0" hidden="1" customWidth="1"/>
    <col min="1034" max="1034" width="10.28515625" customWidth="1"/>
    <col min="1036" max="1036" width="12.5703125" customWidth="1"/>
    <col min="1040" max="1040" width="10.7109375" customWidth="1"/>
    <col min="1247" max="1247" width="3.7109375" customWidth="1"/>
    <col min="1248" max="1248" width="27.85546875" customWidth="1"/>
    <col min="1249" max="1249" width="3.7109375" customWidth="1"/>
    <col min="1250" max="1289" width="0" hidden="1" customWidth="1"/>
    <col min="1290" max="1290" width="10.28515625" customWidth="1"/>
    <col min="1292" max="1292" width="12.5703125" customWidth="1"/>
    <col min="1296" max="1296" width="10.7109375" customWidth="1"/>
    <col min="1503" max="1503" width="3.7109375" customWidth="1"/>
    <col min="1504" max="1504" width="27.85546875" customWidth="1"/>
    <col min="1505" max="1505" width="3.7109375" customWidth="1"/>
    <col min="1506" max="1545" width="0" hidden="1" customWidth="1"/>
    <col min="1546" max="1546" width="10.28515625" customWidth="1"/>
    <col min="1548" max="1548" width="12.5703125" customWidth="1"/>
    <col min="1552" max="1552" width="10.7109375" customWidth="1"/>
    <col min="1759" max="1759" width="3.7109375" customWidth="1"/>
    <col min="1760" max="1760" width="27.85546875" customWidth="1"/>
    <col min="1761" max="1761" width="3.7109375" customWidth="1"/>
    <col min="1762" max="1801" width="0" hidden="1" customWidth="1"/>
    <col min="1802" max="1802" width="10.28515625" customWidth="1"/>
    <col min="1804" max="1804" width="12.5703125" customWidth="1"/>
    <col min="1808" max="1808" width="10.7109375" customWidth="1"/>
    <col min="2015" max="2015" width="3.7109375" customWidth="1"/>
    <col min="2016" max="2016" width="27.85546875" customWidth="1"/>
    <col min="2017" max="2017" width="3.7109375" customWidth="1"/>
    <col min="2018" max="2057" width="0" hidden="1" customWidth="1"/>
    <col min="2058" max="2058" width="10.28515625" customWidth="1"/>
    <col min="2060" max="2060" width="12.5703125" customWidth="1"/>
    <col min="2064" max="2064" width="10.7109375" customWidth="1"/>
    <col min="2271" max="2271" width="3.7109375" customWidth="1"/>
    <col min="2272" max="2272" width="27.85546875" customWidth="1"/>
    <col min="2273" max="2273" width="3.7109375" customWidth="1"/>
    <col min="2274" max="2313" width="0" hidden="1" customWidth="1"/>
    <col min="2314" max="2314" width="10.28515625" customWidth="1"/>
    <col min="2316" max="2316" width="12.5703125" customWidth="1"/>
    <col min="2320" max="2320" width="10.7109375" customWidth="1"/>
    <col min="2527" max="2527" width="3.7109375" customWidth="1"/>
    <col min="2528" max="2528" width="27.85546875" customWidth="1"/>
    <col min="2529" max="2529" width="3.7109375" customWidth="1"/>
    <col min="2530" max="2569" width="0" hidden="1" customWidth="1"/>
    <col min="2570" max="2570" width="10.28515625" customWidth="1"/>
    <col min="2572" max="2572" width="12.5703125" customWidth="1"/>
    <col min="2576" max="2576" width="10.7109375" customWidth="1"/>
    <col min="2783" max="2783" width="3.7109375" customWidth="1"/>
    <col min="2784" max="2784" width="27.85546875" customWidth="1"/>
    <col min="2785" max="2785" width="3.7109375" customWidth="1"/>
    <col min="2786" max="2825" width="0" hidden="1" customWidth="1"/>
    <col min="2826" max="2826" width="10.28515625" customWidth="1"/>
    <col min="2828" max="2828" width="12.5703125" customWidth="1"/>
    <col min="2832" max="2832" width="10.7109375" customWidth="1"/>
    <col min="3039" max="3039" width="3.7109375" customWidth="1"/>
    <col min="3040" max="3040" width="27.85546875" customWidth="1"/>
    <col min="3041" max="3041" width="3.7109375" customWidth="1"/>
    <col min="3042" max="3081" width="0" hidden="1" customWidth="1"/>
    <col min="3082" max="3082" width="10.28515625" customWidth="1"/>
    <col min="3084" max="3084" width="12.5703125" customWidth="1"/>
    <col min="3088" max="3088" width="10.7109375" customWidth="1"/>
    <col min="3295" max="3295" width="3.7109375" customWidth="1"/>
    <col min="3296" max="3296" width="27.85546875" customWidth="1"/>
    <col min="3297" max="3297" width="3.7109375" customWidth="1"/>
    <col min="3298" max="3337" width="0" hidden="1" customWidth="1"/>
    <col min="3338" max="3338" width="10.28515625" customWidth="1"/>
    <col min="3340" max="3340" width="12.5703125" customWidth="1"/>
    <col min="3344" max="3344" width="10.7109375" customWidth="1"/>
    <col min="3551" max="3551" width="3.7109375" customWidth="1"/>
    <col min="3552" max="3552" width="27.85546875" customWidth="1"/>
    <col min="3553" max="3553" width="3.7109375" customWidth="1"/>
    <col min="3554" max="3593" width="0" hidden="1" customWidth="1"/>
    <col min="3594" max="3594" width="10.28515625" customWidth="1"/>
    <col min="3596" max="3596" width="12.5703125" customWidth="1"/>
    <col min="3600" max="3600" width="10.7109375" customWidth="1"/>
    <col min="3807" max="3807" width="3.7109375" customWidth="1"/>
    <col min="3808" max="3808" width="27.85546875" customWidth="1"/>
    <col min="3809" max="3809" width="3.7109375" customWidth="1"/>
    <col min="3810" max="3849" width="0" hidden="1" customWidth="1"/>
    <col min="3850" max="3850" width="10.28515625" customWidth="1"/>
    <col min="3852" max="3852" width="12.5703125" customWidth="1"/>
    <col min="3856" max="3856" width="10.7109375" customWidth="1"/>
    <col min="4063" max="4063" width="3.7109375" customWidth="1"/>
    <col min="4064" max="4064" width="27.85546875" customWidth="1"/>
    <col min="4065" max="4065" width="3.7109375" customWidth="1"/>
    <col min="4066" max="4105" width="0" hidden="1" customWidth="1"/>
    <col min="4106" max="4106" width="10.28515625" customWidth="1"/>
    <col min="4108" max="4108" width="12.5703125" customWidth="1"/>
    <col min="4112" max="4112" width="10.7109375" customWidth="1"/>
    <col min="4319" max="4319" width="3.7109375" customWidth="1"/>
    <col min="4320" max="4320" width="27.85546875" customWidth="1"/>
    <col min="4321" max="4321" width="3.7109375" customWidth="1"/>
    <col min="4322" max="4361" width="0" hidden="1" customWidth="1"/>
    <col min="4362" max="4362" width="10.28515625" customWidth="1"/>
    <col min="4364" max="4364" width="12.5703125" customWidth="1"/>
    <col min="4368" max="4368" width="10.7109375" customWidth="1"/>
    <col min="4575" max="4575" width="3.7109375" customWidth="1"/>
    <col min="4576" max="4576" width="27.85546875" customWidth="1"/>
    <col min="4577" max="4577" width="3.7109375" customWidth="1"/>
    <col min="4578" max="4617" width="0" hidden="1" customWidth="1"/>
    <col min="4618" max="4618" width="10.28515625" customWidth="1"/>
    <col min="4620" max="4620" width="12.5703125" customWidth="1"/>
    <col min="4624" max="4624" width="10.7109375" customWidth="1"/>
    <col min="4831" max="4831" width="3.7109375" customWidth="1"/>
    <col min="4832" max="4832" width="27.85546875" customWidth="1"/>
    <col min="4833" max="4833" width="3.7109375" customWidth="1"/>
    <col min="4834" max="4873" width="0" hidden="1" customWidth="1"/>
    <col min="4874" max="4874" width="10.28515625" customWidth="1"/>
    <col min="4876" max="4876" width="12.5703125" customWidth="1"/>
    <col min="4880" max="4880" width="10.7109375" customWidth="1"/>
    <col min="5087" max="5087" width="3.7109375" customWidth="1"/>
    <col min="5088" max="5088" width="27.85546875" customWidth="1"/>
    <col min="5089" max="5089" width="3.7109375" customWidth="1"/>
    <col min="5090" max="5129" width="0" hidden="1" customWidth="1"/>
    <col min="5130" max="5130" width="10.28515625" customWidth="1"/>
    <col min="5132" max="5132" width="12.5703125" customWidth="1"/>
    <col min="5136" max="5136" width="10.7109375" customWidth="1"/>
    <col min="5343" max="5343" width="3.7109375" customWidth="1"/>
    <col min="5344" max="5344" width="27.85546875" customWidth="1"/>
    <col min="5345" max="5345" width="3.7109375" customWidth="1"/>
    <col min="5346" max="5385" width="0" hidden="1" customWidth="1"/>
    <col min="5386" max="5386" width="10.28515625" customWidth="1"/>
    <col min="5388" max="5388" width="12.5703125" customWidth="1"/>
    <col min="5392" max="5392" width="10.7109375" customWidth="1"/>
    <col min="5599" max="5599" width="3.7109375" customWidth="1"/>
    <col min="5600" max="5600" width="27.85546875" customWidth="1"/>
    <col min="5601" max="5601" width="3.7109375" customWidth="1"/>
    <col min="5602" max="5641" width="0" hidden="1" customWidth="1"/>
    <col min="5642" max="5642" width="10.28515625" customWidth="1"/>
    <col min="5644" max="5644" width="12.5703125" customWidth="1"/>
    <col min="5648" max="5648" width="10.7109375" customWidth="1"/>
    <col min="5855" max="5855" width="3.7109375" customWidth="1"/>
    <col min="5856" max="5856" width="27.85546875" customWidth="1"/>
    <col min="5857" max="5857" width="3.7109375" customWidth="1"/>
    <col min="5858" max="5897" width="0" hidden="1" customWidth="1"/>
    <col min="5898" max="5898" width="10.28515625" customWidth="1"/>
    <col min="5900" max="5900" width="12.5703125" customWidth="1"/>
    <col min="5904" max="5904" width="10.7109375" customWidth="1"/>
    <col min="6111" max="6111" width="3.7109375" customWidth="1"/>
    <col min="6112" max="6112" width="27.85546875" customWidth="1"/>
    <col min="6113" max="6113" width="3.7109375" customWidth="1"/>
    <col min="6114" max="6153" width="0" hidden="1" customWidth="1"/>
    <col min="6154" max="6154" width="10.28515625" customWidth="1"/>
    <col min="6156" max="6156" width="12.5703125" customWidth="1"/>
    <col min="6160" max="6160" width="10.7109375" customWidth="1"/>
    <col min="6367" max="6367" width="3.7109375" customWidth="1"/>
    <col min="6368" max="6368" width="27.85546875" customWidth="1"/>
    <col min="6369" max="6369" width="3.7109375" customWidth="1"/>
    <col min="6370" max="6409" width="0" hidden="1" customWidth="1"/>
    <col min="6410" max="6410" width="10.28515625" customWidth="1"/>
    <col min="6412" max="6412" width="12.5703125" customWidth="1"/>
    <col min="6416" max="6416" width="10.7109375" customWidth="1"/>
    <col min="6623" max="6623" width="3.7109375" customWidth="1"/>
    <col min="6624" max="6624" width="27.85546875" customWidth="1"/>
    <col min="6625" max="6625" width="3.7109375" customWidth="1"/>
    <col min="6626" max="6665" width="0" hidden="1" customWidth="1"/>
    <col min="6666" max="6666" width="10.28515625" customWidth="1"/>
    <col min="6668" max="6668" width="12.5703125" customWidth="1"/>
    <col min="6672" max="6672" width="10.7109375" customWidth="1"/>
    <col min="6879" max="6879" width="3.7109375" customWidth="1"/>
    <col min="6880" max="6880" width="27.85546875" customWidth="1"/>
    <col min="6881" max="6881" width="3.7109375" customWidth="1"/>
    <col min="6882" max="6921" width="0" hidden="1" customWidth="1"/>
    <col min="6922" max="6922" width="10.28515625" customWidth="1"/>
    <col min="6924" max="6924" width="12.5703125" customWidth="1"/>
    <col min="6928" max="6928" width="10.7109375" customWidth="1"/>
    <col min="7135" max="7135" width="3.7109375" customWidth="1"/>
    <col min="7136" max="7136" width="27.85546875" customWidth="1"/>
    <col min="7137" max="7137" width="3.7109375" customWidth="1"/>
    <col min="7138" max="7177" width="0" hidden="1" customWidth="1"/>
    <col min="7178" max="7178" width="10.28515625" customWidth="1"/>
    <col min="7180" max="7180" width="12.5703125" customWidth="1"/>
    <col min="7184" max="7184" width="10.7109375" customWidth="1"/>
    <col min="7391" max="7391" width="3.7109375" customWidth="1"/>
    <col min="7392" max="7392" width="27.85546875" customWidth="1"/>
    <col min="7393" max="7393" width="3.7109375" customWidth="1"/>
    <col min="7394" max="7433" width="0" hidden="1" customWidth="1"/>
    <col min="7434" max="7434" width="10.28515625" customWidth="1"/>
    <col min="7436" max="7436" width="12.5703125" customWidth="1"/>
    <col min="7440" max="7440" width="10.7109375" customWidth="1"/>
    <col min="7647" max="7647" width="3.7109375" customWidth="1"/>
    <col min="7648" max="7648" width="27.85546875" customWidth="1"/>
    <col min="7649" max="7649" width="3.7109375" customWidth="1"/>
    <col min="7650" max="7689" width="0" hidden="1" customWidth="1"/>
    <col min="7690" max="7690" width="10.28515625" customWidth="1"/>
    <col min="7692" max="7692" width="12.5703125" customWidth="1"/>
    <col min="7696" max="7696" width="10.7109375" customWidth="1"/>
    <col min="7903" max="7903" width="3.7109375" customWidth="1"/>
    <col min="7904" max="7904" width="27.85546875" customWidth="1"/>
    <col min="7905" max="7905" width="3.7109375" customWidth="1"/>
    <col min="7906" max="7945" width="0" hidden="1" customWidth="1"/>
    <col min="7946" max="7946" width="10.28515625" customWidth="1"/>
    <col min="7948" max="7948" width="12.5703125" customWidth="1"/>
    <col min="7952" max="7952" width="10.7109375" customWidth="1"/>
    <col min="8159" max="8159" width="3.7109375" customWidth="1"/>
    <col min="8160" max="8160" width="27.85546875" customWidth="1"/>
    <col min="8161" max="8161" width="3.7109375" customWidth="1"/>
    <col min="8162" max="8201" width="0" hidden="1" customWidth="1"/>
    <col min="8202" max="8202" width="10.28515625" customWidth="1"/>
    <col min="8204" max="8204" width="12.5703125" customWidth="1"/>
    <col min="8208" max="8208" width="10.7109375" customWidth="1"/>
    <col min="8415" max="8415" width="3.7109375" customWidth="1"/>
    <col min="8416" max="8416" width="27.85546875" customWidth="1"/>
    <col min="8417" max="8417" width="3.7109375" customWidth="1"/>
    <col min="8418" max="8457" width="0" hidden="1" customWidth="1"/>
    <col min="8458" max="8458" width="10.28515625" customWidth="1"/>
    <col min="8460" max="8460" width="12.5703125" customWidth="1"/>
    <col min="8464" max="8464" width="10.7109375" customWidth="1"/>
    <col min="8671" max="8671" width="3.7109375" customWidth="1"/>
    <col min="8672" max="8672" width="27.85546875" customWidth="1"/>
    <col min="8673" max="8673" width="3.7109375" customWidth="1"/>
    <col min="8674" max="8713" width="0" hidden="1" customWidth="1"/>
    <col min="8714" max="8714" width="10.28515625" customWidth="1"/>
    <col min="8716" max="8716" width="12.5703125" customWidth="1"/>
    <col min="8720" max="8720" width="10.7109375" customWidth="1"/>
    <col min="8927" max="8927" width="3.7109375" customWidth="1"/>
    <col min="8928" max="8928" width="27.85546875" customWidth="1"/>
    <col min="8929" max="8929" width="3.7109375" customWidth="1"/>
    <col min="8930" max="8969" width="0" hidden="1" customWidth="1"/>
    <col min="8970" max="8970" width="10.28515625" customWidth="1"/>
    <col min="8972" max="8972" width="12.5703125" customWidth="1"/>
    <col min="8976" max="8976" width="10.7109375" customWidth="1"/>
    <col min="9183" max="9183" width="3.7109375" customWidth="1"/>
    <col min="9184" max="9184" width="27.85546875" customWidth="1"/>
    <col min="9185" max="9185" width="3.7109375" customWidth="1"/>
    <col min="9186" max="9225" width="0" hidden="1" customWidth="1"/>
    <col min="9226" max="9226" width="10.28515625" customWidth="1"/>
    <col min="9228" max="9228" width="12.5703125" customWidth="1"/>
    <col min="9232" max="9232" width="10.7109375" customWidth="1"/>
    <col min="9439" max="9439" width="3.7109375" customWidth="1"/>
    <col min="9440" max="9440" width="27.85546875" customWidth="1"/>
    <col min="9441" max="9441" width="3.7109375" customWidth="1"/>
    <col min="9442" max="9481" width="0" hidden="1" customWidth="1"/>
    <col min="9482" max="9482" width="10.28515625" customWidth="1"/>
    <col min="9484" max="9484" width="12.5703125" customWidth="1"/>
    <col min="9488" max="9488" width="10.7109375" customWidth="1"/>
    <col min="9695" max="9695" width="3.7109375" customWidth="1"/>
    <col min="9696" max="9696" width="27.85546875" customWidth="1"/>
    <col min="9697" max="9697" width="3.7109375" customWidth="1"/>
    <col min="9698" max="9737" width="0" hidden="1" customWidth="1"/>
    <col min="9738" max="9738" width="10.28515625" customWidth="1"/>
    <col min="9740" max="9740" width="12.5703125" customWidth="1"/>
    <col min="9744" max="9744" width="10.7109375" customWidth="1"/>
    <col min="9951" max="9951" width="3.7109375" customWidth="1"/>
    <col min="9952" max="9952" width="27.85546875" customWidth="1"/>
    <col min="9953" max="9953" width="3.7109375" customWidth="1"/>
    <col min="9954" max="9993" width="0" hidden="1" customWidth="1"/>
    <col min="9994" max="9994" width="10.28515625" customWidth="1"/>
    <col min="9996" max="9996" width="12.5703125" customWidth="1"/>
    <col min="10000" max="10000" width="10.7109375" customWidth="1"/>
    <col min="10207" max="10207" width="3.7109375" customWidth="1"/>
    <col min="10208" max="10208" width="27.85546875" customWidth="1"/>
    <col min="10209" max="10209" width="3.7109375" customWidth="1"/>
    <col min="10210" max="10249" width="0" hidden="1" customWidth="1"/>
    <col min="10250" max="10250" width="10.28515625" customWidth="1"/>
    <col min="10252" max="10252" width="12.5703125" customWidth="1"/>
    <col min="10256" max="10256" width="10.7109375" customWidth="1"/>
    <col min="10463" max="10463" width="3.7109375" customWidth="1"/>
    <col min="10464" max="10464" width="27.85546875" customWidth="1"/>
    <col min="10465" max="10465" width="3.7109375" customWidth="1"/>
    <col min="10466" max="10505" width="0" hidden="1" customWidth="1"/>
    <col min="10506" max="10506" width="10.28515625" customWidth="1"/>
    <col min="10508" max="10508" width="12.5703125" customWidth="1"/>
    <col min="10512" max="10512" width="10.7109375" customWidth="1"/>
    <col min="10719" max="10719" width="3.7109375" customWidth="1"/>
    <col min="10720" max="10720" width="27.85546875" customWidth="1"/>
    <col min="10721" max="10721" width="3.7109375" customWidth="1"/>
    <col min="10722" max="10761" width="0" hidden="1" customWidth="1"/>
    <col min="10762" max="10762" width="10.28515625" customWidth="1"/>
    <col min="10764" max="10764" width="12.5703125" customWidth="1"/>
    <col min="10768" max="10768" width="10.7109375" customWidth="1"/>
    <col min="10975" max="10975" width="3.7109375" customWidth="1"/>
    <col min="10976" max="10976" width="27.85546875" customWidth="1"/>
    <col min="10977" max="10977" width="3.7109375" customWidth="1"/>
    <col min="10978" max="11017" width="0" hidden="1" customWidth="1"/>
    <col min="11018" max="11018" width="10.28515625" customWidth="1"/>
    <col min="11020" max="11020" width="12.5703125" customWidth="1"/>
    <col min="11024" max="11024" width="10.7109375" customWidth="1"/>
    <col min="11231" max="11231" width="3.7109375" customWidth="1"/>
    <col min="11232" max="11232" width="27.85546875" customWidth="1"/>
    <col min="11233" max="11233" width="3.7109375" customWidth="1"/>
    <col min="11234" max="11273" width="0" hidden="1" customWidth="1"/>
    <col min="11274" max="11274" width="10.28515625" customWidth="1"/>
    <col min="11276" max="11276" width="12.5703125" customWidth="1"/>
    <col min="11280" max="11280" width="10.7109375" customWidth="1"/>
    <col min="11487" max="11487" width="3.7109375" customWidth="1"/>
    <col min="11488" max="11488" width="27.85546875" customWidth="1"/>
    <col min="11489" max="11489" width="3.7109375" customWidth="1"/>
    <col min="11490" max="11529" width="0" hidden="1" customWidth="1"/>
    <col min="11530" max="11530" width="10.28515625" customWidth="1"/>
    <col min="11532" max="11532" width="12.5703125" customWidth="1"/>
    <col min="11536" max="11536" width="10.7109375" customWidth="1"/>
    <col min="11743" max="11743" width="3.7109375" customWidth="1"/>
    <col min="11744" max="11744" width="27.85546875" customWidth="1"/>
    <col min="11745" max="11745" width="3.7109375" customWidth="1"/>
    <col min="11746" max="11785" width="0" hidden="1" customWidth="1"/>
    <col min="11786" max="11786" width="10.28515625" customWidth="1"/>
    <col min="11788" max="11788" width="12.5703125" customWidth="1"/>
    <col min="11792" max="11792" width="10.7109375" customWidth="1"/>
    <col min="11999" max="11999" width="3.7109375" customWidth="1"/>
    <col min="12000" max="12000" width="27.85546875" customWidth="1"/>
    <col min="12001" max="12001" width="3.7109375" customWidth="1"/>
    <col min="12002" max="12041" width="0" hidden="1" customWidth="1"/>
    <col min="12042" max="12042" width="10.28515625" customWidth="1"/>
    <col min="12044" max="12044" width="12.5703125" customWidth="1"/>
    <col min="12048" max="12048" width="10.7109375" customWidth="1"/>
    <col min="12255" max="12255" width="3.7109375" customWidth="1"/>
    <col min="12256" max="12256" width="27.85546875" customWidth="1"/>
    <col min="12257" max="12257" width="3.7109375" customWidth="1"/>
    <col min="12258" max="12297" width="0" hidden="1" customWidth="1"/>
    <col min="12298" max="12298" width="10.28515625" customWidth="1"/>
    <col min="12300" max="12300" width="12.5703125" customWidth="1"/>
    <col min="12304" max="12304" width="10.7109375" customWidth="1"/>
    <col min="12511" max="12511" width="3.7109375" customWidth="1"/>
    <col min="12512" max="12512" width="27.85546875" customWidth="1"/>
    <col min="12513" max="12513" width="3.7109375" customWidth="1"/>
    <col min="12514" max="12553" width="0" hidden="1" customWidth="1"/>
    <col min="12554" max="12554" width="10.28515625" customWidth="1"/>
    <col min="12556" max="12556" width="12.5703125" customWidth="1"/>
    <col min="12560" max="12560" width="10.7109375" customWidth="1"/>
    <col min="12767" max="12767" width="3.7109375" customWidth="1"/>
    <col min="12768" max="12768" width="27.85546875" customWidth="1"/>
    <col min="12769" max="12769" width="3.7109375" customWidth="1"/>
    <col min="12770" max="12809" width="0" hidden="1" customWidth="1"/>
    <col min="12810" max="12810" width="10.28515625" customWidth="1"/>
    <col min="12812" max="12812" width="12.5703125" customWidth="1"/>
    <col min="12816" max="12816" width="10.7109375" customWidth="1"/>
    <col min="13023" max="13023" width="3.7109375" customWidth="1"/>
    <col min="13024" max="13024" width="27.85546875" customWidth="1"/>
    <col min="13025" max="13025" width="3.7109375" customWidth="1"/>
    <col min="13026" max="13065" width="0" hidden="1" customWidth="1"/>
    <col min="13066" max="13066" width="10.28515625" customWidth="1"/>
    <col min="13068" max="13068" width="12.5703125" customWidth="1"/>
    <col min="13072" max="13072" width="10.7109375" customWidth="1"/>
    <col min="13279" max="13279" width="3.7109375" customWidth="1"/>
    <col min="13280" max="13280" width="27.85546875" customWidth="1"/>
    <col min="13281" max="13281" width="3.7109375" customWidth="1"/>
    <col min="13282" max="13321" width="0" hidden="1" customWidth="1"/>
    <col min="13322" max="13322" width="10.28515625" customWidth="1"/>
    <col min="13324" max="13324" width="12.5703125" customWidth="1"/>
    <col min="13328" max="13328" width="10.7109375" customWidth="1"/>
    <col min="13535" max="13535" width="3.7109375" customWidth="1"/>
    <col min="13536" max="13536" width="27.85546875" customWidth="1"/>
    <col min="13537" max="13537" width="3.7109375" customWidth="1"/>
    <col min="13538" max="13577" width="0" hidden="1" customWidth="1"/>
    <col min="13578" max="13578" width="10.28515625" customWidth="1"/>
    <col min="13580" max="13580" width="12.5703125" customWidth="1"/>
    <col min="13584" max="13584" width="10.7109375" customWidth="1"/>
    <col min="13791" max="13791" width="3.7109375" customWidth="1"/>
    <col min="13792" max="13792" width="27.85546875" customWidth="1"/>
    <col min="13793" max="13793" width="3.7109375" customWidth="1"/>
    <col min="13794" max="13833" width="0" hidden="1" customWidth="1"/>
    <col min="13834" max="13834" width="10.28515625" customWidth="1"/>
    <col min="13836" max="13836" width="12.5703125" customWidth="1"/>
    <col min="13840" max="13840" width="10.7109375" customWidth="1"/>
    <col min="14047" max="14047" width="3.7109375" customWidth="1"/>
    <col min="14048" max="14048" width="27.85546875" customWidth="1"/>
    <col min="14049" max="14049" width="3.7109375" customWidth="1"/>
    <col min="14050" max="14089" width="0" hidden="1" customWidth="1"/>
    <col min="14090" max="14090" width="10.28515625" customWidth="1"/>
    <col min="14092" max="14092" width="12.5703125" customWidth="1"/>
    <col min="14096" max="14096" width="10.7109375" customWidth="1"/>
    <col min="14303" max="14303" width="3.7109375" customWidth="1"/>
    <col min="14304" max="14304" width="27.85546875" customWidth="1"/>
    <col min="14305" max="14305" width="3.7109375" customWidth="1"/>
    <col min="14306" max="14345" width="0" hidden="1" customWidth="1"/>
    <col min="14346" max="14346" width="10.28515625" customWidth="1"/>
    <col min="14348" max="14348" width="12.5703125" customWidth="1"/>
    <col min="14352" max="14352" width="10.7109375" customWidth="1"/>
    <col min="14559" max="14559" width="3.7109375" customWidth="1"/>
    <col min="14560" max="14560" width="27.85546875" customWidth="1"/>
    <col min="14561" max="14561" width="3.7109375" customWidth="1"/>
    <col min="14562" max="14601" width="0" hidden="1" customWidth="1"/>
    <col min="14602" max="14602" width="10.28515625" customWidth="1"/>
    <col min="14604" max="14604" width="12.5703125" customWidth="1"/>
    <col min="14608" max="14608" width="10.7109375" customWidth="1"/>
    <col min="14815" max="14815" width="3.7109375" customWidth="1"/>
    <col min="14816" max="14816" width="27.85546875" customWidth="1"/>
    <col min="14817" max="14817" width="3.7109375" customWidth="1"/>
    <col min="14818" max="14857" width="0" hidden="1" customWidth="1"/>
    <col min="14858" max="14858" width="10.28515625" customWidth="1"/>
    <col min="14860" max="14860" width="12.5703125" customWidth="1"/>
    <col min="14864" max="14864" width="10.7109375" customWidth="1"/>
    <col min="15071" max="15071" width="3.7109375" customWidth="1"/>
    <col min="15072" max="15072" width="27.85546875" customWidth="1"/>
    <col min="15073" max="15073" width="3.7109375" customWidth="1"/>
    <col min="15074" max="15113" width="0" hidden="1" customWidth="1"/>
    <col min="15114" max="15114" width="10.28515625" customWidth="1"/>
    <col min="15116" max="15116" width="12.5703125" customWidth="1"/>
    <col min="15120" max="15120" width="10.7109375" customWidth="1"/>
    <col min="15327" max="15327" width="3.7109375" customWidth="1"/>
    <col min="15328" max="15328" width="27.85546875" customWidth="1"/>
    <col min="15329" max="15329" width="3.7109375" customWidth="1"/>
    <col min="15330" max="15369" width="0" hidden="1" customWidth="1"/>
    <col min="15370" max="15370" width="10.28515625" customWidth="1"/>
    <col min="15372" max="15372" width="12.5703125" customWidth="1"/>
    <col min="15376" max="15376" width="10.7109375" customWidth="1"/>
    <col min="15583" max="15583" width="3.7109375" customWidth="1"/>
    <col min="15584" max="15584" width="27.85546875" customWidth="1"/>
    <col min="15585" max="15585" width="3.7109375" customWidth="1"/>
    <col min="15586" max="15625" width="0" hidden="1" customWidth="1"/>
    <col min="15626" max="15626" width="10.28515625" customWidth="1"/>
    <col min="15628" max="15628" width="12.5703125" customWidth="1"/>
    <col min="15632" max="15632" width="10.7109375" customWidth="1"/>
    <col min="15839" max="15839" width="3.7109375" customWidth="1"/>
    <col min="15840" max="15840" width="27.85546875" customWidth="1"/>
    <col min="15841" max="15841" width="3.7109375" customWidth="1"/>
    <col min="15842" max="15881" width="0" hidden="1" customWidth="1"/>
    <col min="15882" max="15882" width="10.28515625" customWidth="1"/>
    <col min="15884" max="15884" width="12.5703125" customWidth="1"/>
    <col min="15888" max="15888" width="10.7109375" customWidth="1"/>
    <col min="16095" max="16095" width="3.7109375" customWidth="1"/>
    <col min="16096" max="16096" width="27.85546875" customWidth="1"/>
    <col min="16097" max="16097" width="3.7109375" customWidth="1"/>
    <col min="16098" max="16137" width="0" hidden="1" customWidth="1"/>
    <col min="16138" max="16138" width="10.28515625" customWidth="1"/>
    <col min="16140" max="16140" width="12.5703125" customWidth="1"/>
    <col min="16144" max="16144" width="10.7109375" customWidth="1"/>
  </cols>
  <sheetData>
    <row r="1" spans="1:18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8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1:18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</row>
    <row r="4" spans="1:18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</row>
    <row r="5" spans="1:18" x14ac:dyDescent="0.25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</row>
    <row r="6" spans="1:18" x14ac:dyDescent="0.25">
      <c r="A6" s="139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</row>
    <row r="7" spans="1:18" ht="38.25" x14ac:dyDescent="0.25">
      <c r="A7" s="1" t="s">
        <v>1</v>
      </c>
      <c r="B7" s="2" t="s">
        <v>2</v>
      </c>
      <c r="C7" s="3" t="s">
        <v>3</v>
      </c>
      <c r="D7" s="133" t="s">
        <v>4</v>
      </c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96"/>
    </row>
    <row r="8" spans="1:18" ht="15" customHeight="1" x14ac:dyDescent="0.25">
      <c r="A8" s="1"/>
      <c r="B8" s="2"/>
      <c r="C8" s="3"/>
      <c r="D8" s="145" t="s">
        <v>127</v>
      </c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32"/>
      <c r="Q8" s="126" t="s">
        <v>114</v>
      </c>
      <c r="R8" s="137" t="s">
        <v>167</v>
      </c>
    </row>
    <row r="9" spans="1:18" s="7" customFormat="1" ht="22.5" x14ac:dyDescent="0.25">
      <c r="A9" s="4"/>
      <c r="B9" s="5" t="s">
        <v>197</v>
      </c>
      <c r="C9" s="6"/>
      <c r="D9" s="119" t="s">
        <v>77</v>
      </c>
      <c r="E9" s="119"/>
      <c r="F9" s="117" t="s">
        <v>123</v>
      </c>
      <c r="G9" s="117" t="s">
        <v>179</v>
      </c>
      <c r="H9" s="134" t="s">
        <v>143</v>
      </c>
      <c r="I9" s="135"/>
      <c r="J9" s="134" t="s">
        <v>145</v>
      </c>
      <c r="K9" s="135"/>
      <c r="L9" s="52" t="s">
        <v>116</v>
      </c>
      <c r="M9" s="134" t="s">
        <v>117</v>
      </c>
      <c r="N9" s="135"/>
      <c r="O9" s="136" t="s">
        <v>118</v>
      </c>
      <c r="P9" s="136"/>
      <c r="Q9" s="127"/>
      <c r="R9" s="137"/>
    </row>
    <row r="10" spans="1:18" s="12" customFormat="1" x14ac:dyDescent="0.25">
      <c r="A10" s="8"/>
      <c r="B10" s="9" t="s">
        <v>12</v>
      </c>
      <c r="C10" s="10"/>
      <c r="D10" s="11" t="s">
        <v>155</v>
      </c>
      <c r="E10" s="11" t="s">
        <v>156</v>
      </c>
      <c r="F10" s="11" t="s">
        <v>155</v>
      </c>
      <c r="G10" s="11" t="s">
        <v>156</v>
      </c>
      <c r="H10" s="11" t="s">
        <v>155</v>
      </c>
      <c r="I10" s="11" t="s">
        <v>156</v>
      </c>
      <c r="J10" s="11" t="s">
        <v>155</v>
      </c>
      <c r="K10" s="11" t="s">
        <v>156</v>
      </c>
      <c r="L10" s="121" t="s">
        <v>186</v>
      </c>
      <c r="M10" s="11" t="s">
        <v>155</v>
      </c>
      <c r="N10" s="11" t="s">
        <v>156</v>
      </c>
      <c r="O10" s="11" t="s">
        <v>155</v>
      </c>
      <c r="P10" s="11" t="s">
        <v>156</v>
      </c>
      <c r="Q10" s="53">
        <v>1</v>
      </c>
      <c r="R10" s="86">
        <v>1</v>
      </c>
    </row>
    <row r="11" spans="1:18" s="18" customFormat="1" ht="11.25" x14ac:dyDescent="0.2">
      <c r="A11" s="13"/>
      <c r="B11" s="14" t="s">
        <v>13</v>
      </c>
      <c r="C11" s="15"/>
      <c r="D11" s="16" t="s">
        <v>131</v>
      </c>
      <c r="E11" s="16"/>
      <c r="F11" s="16" t="s">
        <v>119</v>
      </c>
      <c r="G11" s="16" t="s">
        <v>15</v>
      </c>
      <c r="H11" s="16" t="s">
        <v>144</v>
      </c>
      <c r="I11" s="16" t="s">
        <v>184</v>
      </c>
      <c r="J11" s="16" t="s">
        <v>131</v>
      </c>
      <c r="K11" s="16" t="s">
        <v>142</v>
      </c>
      <c r="L11" s="16" t="s">
        <v>14</v>
      </c>
      <c r="M11" s="16" t="s">
        <v>121</v>
      </c>
      <c r="N11" s="16" t="s">
        <v>121</v>
      </c>
      <c r="O11" s="16" t="s">
        <v>17</v>
      </c>
      <c r="P11" s="16" t="s">
        <v>17</v>
      </c>
      <c r="Q11" s="17"/>
      <c r="R11" s="100"/>
    </row>
    <row r="12" spans="1:18" x14ac:dyDescent="0.25">
      <c r="A12" s="8"/>
      <c r="B12" s="19" t="s">
        <v>19</v>
      </c>
      <c r="C12" s="20"/>
      <c r="D12" s="21"/>
      <c r="E12" s="21"/>
      <c r="F12" s="22"/>
      <c r="G12" s="22"/>
      <c r="H12" s="22"/>
      <c r="I12" s="22"/>
      <c r="J12" s="22"/>
      <c r="K12" s="22"/>
      <c r="L12" s="23"/>
      <c r="M12" s="22"/>
      <c r="N12" s="22"/>
      <c r="O12" s="22"/>
      <c r="P12" s="22"/>
      <c r="Q12" s="24"/>
      <c r="R12" s="96"/>
    </row>
    <row r="13" spans="1:18" x14ac:dyDescent="0.25">
      <c r="A13" s="26">
        <v>1</v>
      </c>
      <c r="B13" s="27" t="s">
        <v>20</v>
      </c>
      <c r="C13" s="28" t="s">
        <v>21</v>
      </c>
      <c r="D13" s="29"/>
      <c r="E13" s="29"/>
      <c r="F13" s="29"/>
      <c r="G13" s="29"/>
      <c r="H13" s="29"/>
      <c r="I13" s="29"/>
      <c r="J13" s="35"/>
      <c r="K13" s="35"/>
      <c r="L13" s="30"/>
      <c r="M13" s="29"/>
      <c r="N13" s="29"/>
      <c r="O13" s="29"/>
      <c r="P13" s="29"/>
      <c r="Q13" s="31">
        <f>(D13+F13+H13+J13+L13+M13+O13)*$Q$10</f>
        <v>0</v>
      </c>
      <c r="R13" s="97">
        <f>(E13+G13+I13+K13+L13+N13+P13)*$R$10</f>
        <v>0</v>
      </c>
    </row>
    <row r="14" spans="1:18" x14ac:dyDescent="0.25">
      <c r="A14" s="26">
        <v>2</v>
      </c>
      <c r="B14" s="32" t="s">
        <v>22</v>
      </c>
      <c r="C14" s="33" t="s">
        <v>21</v>
      </c>
      <c r="D14" s="29"/>
      <c r="E14" s="29"/>
      <c r="F14" s="29"/>
      <c r="G14" s="29"/>
      <c r="H14" s="29"/>
      <c r="I14" s="29"/>
      <c r="J14" s="29"/>
      <c r="K14" s="29"/>
      <c r="L14" s="30"/>
      <c r="M14" s="29"/>
      <c r="N14" s="29"/>
      <c r="O14" s="29">
        <v>0.03</v>
      </c>
      <c r="P14" s="29">
        <v>0.03</v>
      </c>
      <c r="Q14" s="31">
        <f t="shared" ref="Q14:Q81" si="0">(D14+F14+H14+J14+L14+M14+O14)*$Q$10</f>
        <v>0.03</v>
      </c>
      <c r="R14" s="97">
        <f t="shared" ref="R14:R77" si="1">(E14+G14+I14+K14+L14+N14+P14)*$R$10</f>
        <v>0.03</v>
      </c>
    </row>
    <row r="15" spans="1:18" x14ac:dyDescent="0.25">
      <c r="A15" s="26">
        <v>3</v>
      </c>
      <c r="B15" s="27" t="s">
        <v>23</v>
      </c>
      <c r="C15" s="28" t="s">
        <v>21</v>
      </c>
      <c r="D15" s="29"/>
      <c r="E15" s="29"/>
      <c r="F15" s="29"/>
      <c r="G15" s="29"/>
      <c r="H15" s="29"/>
      <c r="I15" s="29"/>
      <c r="J15" s="29"/>
      <c r="K15" s="29"/>
      <c r="L15" s="30"/>
      <c r="M15" s="29">
        <v>0.02</v>
      </c>
      <c r="N15" s="29">
        <v>0.02</v>
      </c>
      <c r="O15" s="29"/>
      <c r="P15" s="29"/>
      <c r="Q15" s="31">
        <f t="shared" si="0"/>
        <v>0.02</v>
      </c>
      <c r="R15" s="97">
        <f t="shared" si="1"/>
        <v>0.02</v>
      </c>
    </row>
    <row r="16" spans="1:18" x14ac:dyDescent="0.25">
      <c r="A16" s="26">
        <v>4</v>
      </c>
      <c r="B16" s="27" t="s">
        <v>24</v>
      </c>
      <c r="C16" s="28" t="s">
        <v>21</v>
      </c>
      <c r="D16" s="29"/>
      <c r="E16" s="29"/>
      <c r="F16" s="29"/>
      <c r="G16" s="29"/>
      <c r="H16" s="29"/>
      <c r="I16" s="29"/>
      <c r="J16" s="29"/>
      <c r="K16" s="29"/>
      <c r="L16" s="30"/>
      <c r="M16" s="29"/>
      <c r="N16" s="29"/>
      <c r="O16" s="29"/>
      <c r="P16" s="29"/>
      <c r="Q16" s="31">
        <f t="shared" si="0"/>
        <v>0</v>
      </c>
      <c r="R16" s="97">
        <f t="shared" si="1"/>
        <v>0</v>
      </c>
    </row>
    <row r="17" spans="1:18" x14ac:dyDescent="0.25">
      <c r="A17" s="8"/>
      <c r="B17" s="19" t="s">
        <v>25</v>
      </c>
      <c r="C17" s="20"/>
      <c r="D17" s="21"/>
      <c r="E17" s="21"/>
      <c r="F17" s="22"/>
      <c r="G17" s="22"/>
      <c r="H17" s="22"/>
      <c r="I17" s="22"/>
      <c r="J17" s="22"/>
      <c r="K17" s="22"/>
      <c r="L17" s="30"/>
      <c r="M17" s="22"/>
      <c r="N17" s="22"/>
      <c r="O17" s="22"/>
      <c r="P17" s="22"/>
      <c r="Q17" s="31">
        <f t="shared" si="0"/>
        <v>0</v>
      </c>
      <c r="R17" s="97">
        <f t="shared" si="1"/>
        <v>0</v>
      </c>
    </row>
    <row r="18" spans="1:18" x14ac:dyDescent="0.25">
      <c r="A18" s="26">
        <v>5</v>
      </c>
      <c r="B18" s="32" t="s">
        <v>26</v>
      </c>
      <c r="C18" s="33" t="s">
        <v>21</v>
      </c>
      <c r="D18" s="29"/>
      <c r="E18" s="29"/>
      <c r="F18" s="29"/>
      <c r="G18" s="29"/>
      <c r="H18" s="29"/>
      <c r="I18" s="29"/>
      <c r="J18" s="29"/>
      <c r="K18" s="29"/>
      <c r="L18" s="30"/>
      <c r="M18" s="29"/>
      <c r="N18" s="29"/>
      <c r="O18" s="29"/>
      <c r="P18" s="29"/>
      <c r="Q18" s="31">
        <f t="shared" si="0"/>
        <v>0</v>
      </c>
      <c r="R18" s="97">
        <f t="shared" si="1"/>
        <v>0</v>
      </c>
    </row>
    <row r="19" spans="1:18" x14ac:dyDescent="0.25">
      <c r="A19" s="26">
        <v>6</v>
      </c>
      <c r="B19" s="27" t="s">
        <v>27</v>
      </c>
      <c r="C19" s="28" t="s">
        <v>21</v>
      </c>
      <c r="D19" s="29"/>
      <c r="E19" s="29"/>
      <c r="F19" s="29"/>
      <c r="G19" s="29"/>
      <c r="H19" s="29">
        <f>0.1</f>
        <v>0.1</v>
      </c>
      <c r="I19" s="29">
        <v>0.1</v>
      </c>
      <c r="J19" s="29"/>
      <c r="K19" s="29"/>
      <c r="L19" s="30"/>
      <c r="M19" s="29"/>
      <c r="N19" s="29"/>
      <c r="O19" s="29"/>
      <c r="P19" s="29"/>
      <c r="Q19" s="31">
        <f t="shared" si="0"/>
        <v>0.1</v>
      </c>
      <c r="R19" s="97">
        <f t="shared" si="1"/>
        <v>0.1</v>
      </c>
    </row>
    <row r="20" spans="1:18" x14ac:dyDescent="0.25">
      <c r="A20" s="26">
        <v>7</v>
      </c>
      <c r="B20" s="27" t="s">
        <v>28</v>
      </c>
      <c r="C20" s="28" t="s">
        <v>21</v>
      </c>
      <c r="D20" s="29"/>
      <c r="E20" s="29"/>
      <c r="F20" s="29"/>
      <c r="G20" s="29"/>
      <c r="H20" s="29"/>
      <c r="I20" s="29"/>
      <c r="J20" s="29"/>
      <c r="K20" s="29"/>
      <c r="L20" s="30"/>
      <c r="M20" s="29"/>
      <c r="N20" s="29"/>
      <c r="O20" s="29"/>
      <c r="P20" s="29"/>
      <c r="Q20" s="31">
        <f t="shared" si="0"/>
        <v>0</v>
      </c>
      <c r="R20" s="97">
        <f t="shared" si="1"/>
        <v>0</v>
      </c>
    </row>
    <row r="21" spans="1:18" x14ac:dyDescent="0.25">
      <c r="A21" s="26">
        <v>8</v>
      </c>
      <c r="B21" s="32" t="s">
        <v>29</v>
      </c>
      <c r="C21" s="33" t="s">
        <v>21</v>
      </c>
      <c r="D21" s="29"/>
      <c r="E21" s="29"/>
      <c r="F21" s="29"/>
      <c r="G21" s="29"/>
      <c r="H21" s="29"/>
      <c r="I21" s="29"/>
      <c r="J21" s="29"/>
      <c r="K21" s="29"/>
      <c r="L21" s="30"/>
      <c r="M21" s="29"/>
      <c r="N21" s="29"/>
      <c r="O21" s="29"/>
      <c r="P21" s="29"/>
      <c r="Q21" s="31">
        <f t="shared" si="0"/>
        <v>0</v>
      </c>
      <c r="R21" s="97">
        <f t="shared" si="1"/>
        <v>0</v>
      </c>
    </row>
    <row r="22" spans="1:18" x14ac:dyDescent="0.25">
      <c r="A22" s="26">
        <v>9</v>
      </c>
      <c r="B22" s="27" t="s">
        <v>30</v>
      </c>
      <c r="C22" s="28" t="s">
        <v>21</v>
      </c>
      <c r="D22" s="29"/>
      <c r="E22" s="29"/>
      <c r="F22" s="29"/>
      <c r="G22" s="29"/>
      <c r="H22" s="29"/>
      <c r="I22" s="29"/>
      <c r="J22" s="29"/>
      <c r="K22" s="29"/>
      <c r="L22" s="30"/>
      <c r="M22" s="29"/>
      <c r="N22" s="29"/>
      <c r="O22" s="29"/>
      <c r="P22" s="29"/>
      <c r="Q22" s="31">
        <f t="shared" si="0"/>
        <v>0</v>
      </c>
      <c r="R22" s="97">
        <f t="shared" si="1"/>
        <v>0</v>
      </c>
    </row>
    <row r="23" spans="1:18" x14ac:dyDescent="0.25">
      <c r="A23" s="26">
        <v>10</v>
      </c>
      <c r="B23" s="36" t="s">
        <v>31</v>
      </c>
      <c r="C23" s="37" t="s">
        <v>21</v>
      </c>
      <c r="D23" s="29"/>
      <c r="E23" s="29"/>
      <c r="F23" s="29"/>
      <c r="G23" s="29"/>
      <c r="H23" s="29"/>
      <c r="I23" s="29"/>
      <c r="J23" s="29"/>
      <c r="K23" s="29"/>
      <c r="L23" s="30"/>
      <c r="M23" s="29"/>
      <c r="N23" s="29"/>
      <c r="O23" s="29"/>
      <c r="P23" s="29"/>
      <c r="Q23" s="31">
        <f t="shared" si="0"/>
        <v>0</v>
      </c>
      <c r="R23" s="97">
        <f t="shared" si="1"/>
        <v>0</v>
      </c>
    </row>
    <row r="24" spans="1:18" ht="21" x14ac:dyDescent="0.25">
      <c r="A24" s="26">
        <v>11</v>
      </c>
      <c r="B24" s="54" t="s">
        <v>158</v>
      </c>
      <c r="C24" s="37" t="s">
        <v>105</v>
      </c>
      <c r="D24" s="29"/>
      <c r="E24" s="29"/>
      <c r="F24" s="29"/>
      <c r="G24" s="29"/>
      <c r="H24" s="29"/>
      <c r="I24" s="29"/>
      <c r="J24" s="29"/>
      <c r="K24" s="29"/>
      <c r="L24" s="30"/>
      <c r="M24" s="29"/>
      <c r="N24" s="29"/>
      <c r="O24" s="29"/>
      <c r="P24" s="29"/>
      <c r="Q24" s="31">
        <f t="shared" si="0"/>
        <v>0</v>
      </c>
      <c r="R24" s="97">
        <f t="shared" si="1"/>
        <v>0</v>
      </c>
    </row>
    <row r="25" spans="1:18" ht="21" x14ac:dyDescent="0.25">
      <c r="A25" s="26">
        <v>12</v>
      </c>
      <c r="B25" s="54" t="s">
        <v>159</v>
      </c>
      <c r="C25" s="37" t="s">
        <v>105</v>
      </c>
      <c r="D25" s="29"/>
      <c r="E25" s="29"/>
      <c r="F25" s="29"/>
      <c r="G25" s="29"/>
      <c r="H25" s="29"/>
      <c r="I25" s="29"/>
      <c r="J25" s="29"/>
      <c r="K25" s="29"/>
      <c r="L25" s="30"/>
      <c r="M25" s="29"/>
      <c r="N25" s="29"/>
      <c r="O25" s="29"/>
      <c r="P25" s="29"/>
      <c r="Q25" s="31">
        <f t="shared" si="0"/>
        <v>0</v>
      </c>
      <c r="R25" s="97">
        <f t="shared" si="1"/>
        <v>0</v>
      </c>
    </row>
    <row r="26" spans="1:18" x14ac:dyDescent="0.25">
      <c r="A26" s="26">
        <v>13</v>
      </c>
      <c r="B26" s="54" t="s">
        <v>161</v>
      </c>
      <c r="C26" s="37" t="s">
        <v>105</v>
      </c>
      <c r="D26" s="29"/>
      <c r="E26" s="29"/>
      <c r="F26" s="29"/>
      <c r="G26" s="29"/>
      <c r="H26" s="29"/>
      <c r="I26" s="29"/>
      <c r="J26" s="29"/>
      <c r="K26" s="29"/>
      <c r="L26" s="30"/>
      <c r="M26" s="29"/>
      <c r="N26" s="29"/>
      <c r="O26" s="29"/>
      <c r="P26" s="29"/>
      <c r="Q26" s="31">
        <f t="shared" si="0"/>
        <v>0</v>
      </c>
      <c r="R26" s="97">
        <f t="shared" si="1"/>
        <v>0</v>
      </c>
    </row>
    <row r="27" spans="1:18" ht="21" x14ac:dyDescent="0.25">
      <c r="A27" s="26">
        <v>14</v>
      </c>
      <c r="B27" s="54" t="s">
        <v>160</v>
      </c>
      <c r="C27" s="37" t="s">
        <v>105</v>
      </c>
      <c r="D27" s="29"/>
      <c r="E27" s="29"/>
      <c r="F27" s="29"/>
      <c r="G27" s="29"/>
      <c r="H27" s="29"/>
      <c r="I27" s="29"/>
      <c r="J27" s="29"/>
      <c r="K27" s="29"/>
      <c r="L27" s="30"/>
      <c r="M27" s="29"/>
      <c r="N27" s="29"/>
      <c r="O27" s="29"/>
      <c r="P27" s="29"/>
      <c r="Q27" s="31">
        <f t="shared" si="0"/>
        <v>0</v>
      </c>
      <c r="R27" s="97">
        <f t="shared" si="1"/>
        <v>0</v>
      </c>
    </row>
    <row r="28" spans="1:18" x14ac:dyDescent="0.25">
      <c r="A28" s="26">
        <v>15</v>
      </c>
      <c r="B28" s="54" t="s">
        <v>122</v>
      </c>
      <c r="C28" s="37" t="s">
        <v>21</v>
      </c>
      <c r="D28" s="29"/>
      <c r="E28" s="29"/>
      <c r="F28" s="29"/>
      <c r="G28" s="29"/>
      <c r="H28" s="29"/>
      <c r="I28" s="29"/>
      <c r="J28" s="29"/>
      <c r="K28" s="29"/>
      <c r="L28" s="30"/>
      <c r="M28" s="29"/>
      <c r="N28" s="29"/>
      <c r="O28" s="29"/>
      <c r="P28" s="29"/>
      <c r="Q28" s="31">
        <f t="shared" si="0"/>
        <v>0</v>
      </c>
      <c r="R28" s="97">
        <f t="shared" si="1"/>
        <v>0</v>
      </c>
    </row>
    <row r="29" spans="1:18" x14ac:dyDescent="0.25">
      <c r="A29" s="8"/>
      <c r="B29" s="19" t="s">
        <v>32</v>
      </c>
      <c r="C29" s="20"/>
      <c r="D29" s="29"/>
      <c r="E29" s="29"/>
      <c r="F29" s="29"/>
      <c r="G29" s="29"/>
      <c r="H29" s="29"/>
      <c r="I29" s="29"/>
      <c r="J29" s="29"/>
      <c r="K29" s="29"/>
      <c r="L29" s="30"/>
      <c r="M29" s="29"/>
      <c r="N29" s="29"/>
      <c r="O29" s="29"/>
      <c r="P29" s="29"/>
      <c r="Q29" s="31">
        <f t="shared" si="0"/>
        <v>0</v>
      </c>
      <c r="R29" s="97">
        <f t="shared" si="1"/>
        <v>0</v>
      </c>
    </row>
    <row r="30" spans="1:18" x14ac:dyDescent="0.25">
      <c r="A30" s="26">
        <v>16</v>
      </c>
      <c r="B30" s="32" t="s">
        <v>33</v>
      </c>
      <c r="C30" s="33" t="s">
        <v>21</v>
      </c>
      <c r="D30" s="29"/>
      <c r="E30" s="29"/>
      <c r="F30" s="29"/>
      <c r="G30" s="29"/>
      <c r="H30" s="29"/>
      <c r="I30" s="29"/>
      <c r="J30" s="29"/>
      <c r="K30" s="29"/>
      <c r="L30" s="30"/>
      <c r="M30" s="29"/>
      <c r="N30" s="29"/>
      <c r="O30" s="29"/>
      <c r="P30" s="29"/>
      <c r="Q30" s="31">
        <f t="shared" si="0"/>
        <v>0</v>
      </c>
      <c r="R30" s="97">
        <f t="shared" si="1"/>
        <v>0</v>
      </c>
    </row>
    <row r="31" spans="1:18" x14ac:dyDescent="0.25">
      <c r="A31" s="26">
        <v>17</v>
      </c>
      <c r="B31" s="32" t="s">
        <v>34</v>
      </c>
      <c r="C31" s="33" t="s">
        <v>21</v>
      </c>
      <c r="D31" s="29"/>
      <c r="E31" s="29"/>
      <c r="F31" s="29"/>
      <c r="G31" s="29"/>
      <c r="H31" s="29"/>
      <c r="I31" s="29"/>
      <c r="J31" s="29"/>
      <c r="K31" s="29"/>
      <c r="L31" s="30"/>
      <c r="M31" s="29"/>
      <c r="N31" s="29"/>
      <c r="O31" s="29"/>
      <c r="P31" s="29"/>
      <c r="Q31" s="31">
        <f t="shared" si="0"/>
        <v>0</v>
      </c>
      <c r="R31" s="97">
        <f t="shared" si="1"/>
        <v>0</v>
      </c>
    </row>
    <row r="32" spans="1:18" x14ac:dyDescent="0.25">
      <c r="A32" s="26">
        <v>18</v>
      </c>
      <c r="B32" s="55" t="s">
        <v>162</v>
      </c>
      <c r="C32" s="56" t="s">
        <v>105</v>
      </c>
      <c r="D32" s="29"/>
      <c r="E32" s="29"/>
      <c r="F32" s="29"/>
      <c r="G32" s="29"/>
      <c r="H32" s="29"/>
      <c r="I32" s="29"/>
      <c r="J32" s="29"/>
      <c r="K32" s="29"/>
      <c r="L32" s="30"/>
      <c r="M32" s="29"/>
      <c r="N32" s="29"/>
      <c r="O32" s="29"/>
      <c r="P32" s="29"/>
      <c r="Q32" s="31">
        <f t="shared" si="0"/>
        <v>0</v>
      </c>
      <c r="R32" s="97">
        <f t="shared" si="1"/>
        <v>0</v>
      </c>
    </row>
    <row r="33" spans="1:18" x14ac:dyDescent="0.25">
      <c r="A33" s="26">
        <v>19</v>
      </c>
      <c r="B33" s="55" t="s">
        <v>163</v>
      </c>
      <c r="C33" s="56" t="s">
        <v>105</v>
      </c>
      <c r="D33" s="29"/>
      <c r="E33" s="29"/>
      <c r="F33" s="29"/>
      <c r="G33" s="29"/>
      <c r="H33" s="29"/>
      <c r="I33" s="29"/>
      <c r="J33" s="29"/>
      <c r="K33" s="29"/>
      <c r="L33" s="30"/>
      <c r="M33" s="29"/>
      <c r="N33" s="29"/>
      <c r="O33" s="29"/>
      <c r="P33" s="29"/>
      <c r="Q33" s="31">
        <f t="shared" si="0"/>
        <v>0</v>
      </c>
      <c r="R33" s="97">
        <f t="shared" si="1"/>
        <v>0</v>
      </c>
    </row>
    <row r="34" spans="1:18" x14ac:dyDescent="0.25">
      <c r="A34" s="8"/>
      <c r="B34" s="19" t="s">
        <v>35</v>
      </c>
      <c r="C34" s="20"/>
      <c r="D34" s="21"/>
      <c r="E34" s="21"/>
      <c r="F34" s="22"/>
      <c r="G34" s="22"/>
      <c r="H34" s="22"/>
      <c r="I34" s="22"/>
      <c r="J34" s="22"/>
      <c r="K34" s="22"/>
      <c r="L34" s="30"/>
      <c r="M34" s="22"/>
      <c r="N34" s="22"/>
      <c r="O34" s="22"/>
      <c r="P34" s="22"/>
      <c r="Q34" s="31">
        <f t="shared" si="0"/>
        <v>0</v>
      </c>
      <c r="R34" s="97">
        <f t="shared" si="1"/>
        <v>0</v>
      </c>
    </row>
    <row r="35" spans="1:18" x14ac:dyDescent="0.25">
      <c r="A35" s="26">
        <v>20</v>
      </c>
      <c r="B35" s="27" t="s">
        <v>36</v>
      </c>
      <c r="C35" s="28" t="s">
        <v>21</v>
      </c>
      <c r="D35" s="29"/>
      <c r="E35" s="29"/>
      <c r="F35" s="29"/>
      <c r="G35" s="29"/>
      <c r="H35" s="29"/>
      <c r="I35" s="29"/>
      <c r="J35" s="29"/>
      <c r="K35" s="29"/>
      <c r="L35" s="30"/>
      <c r="M35" s="29"/>
      <c r="N35" s="29"/>
      <c r="O35" s="29"/>
      <c r="P35" s="29"/>
      <c r="Q35" s="31">
        <f t="shared" si="0"/>
        <v>0</v>
      </c>
      <c r="R35" s="97">
        <f t="shared" si="1"/>
        <v>0</v>
      </c>
    </row>
    <row r="36" spans="1:18" x14ac:dyDescent="0.25">
      <c r="A36" s="26">
        <v>21</v>
      </c>
      <c r="B36" s="32" t="s">
        <v>37</v>
      </c>
      <c r="C36" s="33" t="s">
        <v>21</v>
      </c>
      <c r="D36" s="29"/>
      <c r="E36" s="29"/>
      <c r="F36" s="29"/>
      <c r="G36" s="29"/>
      <c r="H36" s="29"/>
      <c r="I36" s="29"/>
      <c r="J36" s="29"/>
      <c r="K36" s="29"/>
      <c r="L36" s="30"/>
      <c r="M36" s="29"/>
      <c r="N36" s="29"/>
      <c r="O36" s="29"/>
      <c r="P36" s="29"/>
      <c r="Q36" s="31">
        <f t="shared" si="0"/>
        <v>0</v>
      </c>
      <c r="R36" s="97">
        <f t="shared" si="1"/>
        <v>0</v>
      </c>
    </row>
    <row r="37" spans="1:18" x14ac:dyDescent="0.25">
      <c r="A37" s="26">
        <v>22</v>
      </c>
      <c r="B37" s="32" t="s">
        <v>38</v>
      </c>
      <c r="C37" s="33" t="s">
        <v>21</v>
      </c>
      <c r="D37" s="29"/>
      <c r="E37" s="29"/>
      <c r="F37" s="29"/>
      <c r="G37" s="29"/>
      <c r="H37" s="29"/>
      <c r="I37" s="29"/>
      <c r="J37" s="29"/>
      <c r="K37" s="29"/>
      <c r="L37" s="30"/>
      <c r="M37" s="29"/>
      <c r="N37" s="29"/>
      <c r="O37" s="29"/>
      <c r="P37" s="29"/>
      <c r="Q37" s="31">
        <f t="shared" si="0"/>
        <v>0</v>
      </c>
      <c r="R37" s="97">
        <f t="shared" si="1"/>
        <v>0</v>
      </c>
    </row>
    <row r="38" spans="1:18" x14ac:dyDescent="0.25">
      <c r="A38" s="26">
        <v>23</v>
      </c>
      <c r="B38" s="32" t="s">
        <v>39</v>
      </c>
      <c r="C38" s="33" t="s">
        <v>21</v>
      </c>
      <c r="D38" s="29"/>
      <c r="E38" s="29"/>
      <c r="F38" s="29"/>
      <c r="G38" s="29"/>
      <c r="H38" s="29"/>
      <c r="I38" s="29"/>
      <c r="J38" s="29">
        <f>0.071</f>
        <v>7.0999999999999994E-2</v>
      </c>
      <c r="K38" s="29">
        <f>J38*1.2</f>
        <v>8.5199999999999984E-2</v>
      </c>
      <c r="L38" s="30"/>
      <c r="M38" s="29"/>
      <c r="N38" s="29"/>
      <c r="O38" s="29"/>
      <c r="P38" s="29"/>
      <c r="Q38" s="31">
        <f t="shared" si="0"/>
        <v>7.0999999999999994E-2</v>
      </c>
      <c r="R38" s="97">
        <f t="shared" si="1"/>
        <v>8.5199999999999984E-2</v>
      </c>
    </row>
    <row r="39" spans="1:18" x14ac:dyDescent="0.25">
      <c r="A39" s="26">
        <v>24</v>
      </c>
      <c r="B39" s="27" t="s">
        <v>40</v>
      </c>
      <c r="C39" s="28" t="s">
        <v>21</v>
      </c>
      <c r="D39" s="29"/>
      <c r="E39" s="29"/>
      <c r="F39" s="29"/>
      <c r="G39" s="29"/>
      <c r="H39" s="29"/>
      <c r="I39" s="29"/>
      <c r="J39" s="29"/>
      <c r="K39" s="29"/>
      <c r="L39" s="30"/>
      <c r="M39" s="29"/>
      <c r="N39" s="29"/>
      <c r="O39" s="29"/>
      <c r="P39" s="29"/>
      <c r="Q39" s="31">
        <f t="shared" si="0"/>
        <v>0</v>
      </c>
      <c r="R39" s="97">
        <f t="shared" si="1"/>
        <v>0</v>
      </c>
    </row>
    <row r="40" spans="1:18" x14ac:dyDescent="0.25">
      <c r="A40" s="26">
        <v>25</v>
      </c>
      <c r="B40" s="27" t="s">
        <v>41</v>
      </c>
      <c r="C40" s="28" t="s">
        <v>21</v>
      </c>
      <c r="D40" s="29"/>
      <c r="E40" s="29"/>
      <c r="F40" s="29"/>
      <c r="G40" s="29"/>
      <c r="H40" s="29"/>
      <c r="I40" s="29"/>
      <c r="J40" s="29"/>
      <c r="K40" s="29"/>
      <c r="L40" s="30"/>
      <c r="M40" s="29"/>
      <c r="N40" s="29"/>
      <c r="O40" s="29"/>
      <c r="P40" s="29"/>
      <c r="Q40" s="31">
        <f t="shared" si="0"/>
        <v>0</v>
      </c>
      <c r="R40" s="97">
        <f t="shared" si="1"/>
        <v>0</v>
      </c>
    </row>
    <row r="41" spans="1:18" x14ac:dyDescent="0.25">
      <c r="A41" s="26">
        <v>26</v>
      </c>
      <c r="B41" s="27" t="s">
        <v>42</v>
      </c>
      <c r="C41" s="28" t="s">
        <v>21</v>
      </c>
      <c r="D41" s="29"/>
      <c r="E41" s="29"/>
      <c r="F41" s="29"/>
      <c r="G41" s="29"/>
      <c r="H41" s="29"/>
      <c r="I41" s="29"/>
      <c r="J41" s="29"/>
      <c r="K41" s="29"/>
      <c r="L41" s="30"/>
      <c r="M41" s="29"/>
      <c r="N41" s="29"/>
      <c r="O41" s="29"/>
      <c r="P41" s="29"/>
      <c r="Q41" s="31">
        <f t="shared" si="0"/>
        <v>0</v>
      </c>
      <c r="R41" s="97">
        <f t="shared" si="1"/>
        <v>0</v>
      </c>
    </row>
    <row r="42" spans="1:18" x14ac:dyDescent="0.25">
      <c r="A42" s="26">
        <v>27</v>
      </c>
      <c r="B42" s="27" t="s">
        <v>43</v>
      </c>
      <c r="C42" s="28" t="s">
        <v>21</v>
      </c>
      <c r="D42" s="29"/>
      <c r="E42" s="29"/>
      <c r="F42" s="29"/>
      <c r="G42" s="29"/>
      <c r="H42" s="29"/>
      <c r="I42" s="29"/>
      <c r="J42" s="29"/>
      <c r="K42" s="29"/>
      <c r="L42" s="30"/>
      <c r="M42" s="29"/>
      <c r="N42" s="29"/>
      <c r="O42" s="29"/>
      <c r="P42" s="29"/>
      <c r="Q42" s="31">
        <f t="shared" si="0"/>
        <v>0</v>
      </c>
      <c r="R42" s="97">
        <f t="shared" si="1"/>
        <v>0</v>
      </c>
    </row>
    <row r="43" spans="1:18" x14ac:dyDescent="0.25">
      <c r="A43" s="26">
        <v>28</v>
      </c>
      <c r="B43" s="27" t="s">
        <v>44</v>
      </c>
      <c r="C43" s="28" t="s">
        <v>21</v>
      </c>
      <c r="D43" s="29"/>
      <c r="E43" s="29"/>
      <c r="F43" s="29"/>
      <c r="G43" s="29"/>
      <c r="H43" s="29"/>
      <c r="I43" s="29"/>
      <c r="J43" s="29"/>
      <c r="K43" s="29"/>
      <c r="L43" s="30"/>
      <c r="M43" s="29"/>
      <c r="N43" s="29"/>
      <c r="O43" s="29"/>
      <c r="P43" s="29"/>
      <c r="Q43" s="31">
        <f t="shared" si="0"/>
        <v>0</v>
      </c>
      <c r="R43" s="97">
        <f t="shared" si="1"/>
        <v>0</v>
      </c>
    </row>
    <row r="44" spans="1:18" x14ac:dyDescent="0.25">
      <c r="A44" s="26">
        <v>29</v>
      </c>
      <c r="B44" s="27" t="s">
        <v>45</v>
      </c>
      <c r="C44" s="28" t="s">
        <v>21</v>
      </c>
      <c r="D44" s="29"/>
      <c r="E44" s="29"/>
      <c r="F44" s="29"/>
      <c r="G44" s="29"/>
      <c r="H44" s="29"/>
      <c r="I44" s="29"/>
      <c r="J44" s="29"/>
      <c r="K44" s="29"/>
      <c r="L44" s="30"/>
      <c r="M44" s="29"/>
      <c r="N44" s="29"/>
      <c r="O44" s="29"/>
      <c r="P44" s="29"/>
      <c r="Q44" s="31">
        <f t="shared" si="0"/>
        <v>0</v>
      </c>
      <c r="R44" s="97">
        <f t="shared" si="1"/>
        <v>0</v>
      </c>
    </row>
    <row r="45" spans="1:18" x14ac:dyDescent="0.25">
      <c r="A45" s="26">
        <v>30</v>
      </c>
      <c r="B45" s="27" t="s">
        <v>46</v>
      </c>
      <c r="C45" s="28" t="s">
        <v>21</v>
      </c>
      <c r="D45" s="29"/>
      <c r="E45" s="29"/>
      <c r="F45" s="29"/>
      <c r="G45" s="29"/>
      <c r="H45" s="29"/>
      <c r="I45" s="29"/>
      <c r="J45" s="29"/>
      <c r="K45" s="29"/>
      <c r="L45" s="30"/>
      <c r="M45" s="29"/>
      <c r="N45" s="29"/>
      <c r="O45" s="29"/>
      <c r="P45" s="29"/>
      <c r="Q45" s="31">
        <f t="shared" si="0"/>
        <v>0</v>
      </c>
      <c r="R45" s="97">
        <f t="shared" si="1"/>
        <v>0</v>
      </c>
    </row>
    <row r="46" spans="1:18" x14ac:dyDescent="0.25">
      <c r="A46" s="26">
        <v>31</v>
      </c>
      <c r="B46" s="32" t="s">
        <v>47</v>
      </c>
      <c r="C46" s="33" t="s">
        <v>21</v>
      </c>
      <c r="D46" s="29"/>
      <c r="E46" s="29"/>
      <c r="F46" s="29"/>
      <c r="G46" s="29"/>
      <c r="H46" s="29"/>
      <c r="I46" s="29"/>
      <c r="J46" s="29"/>
      <c r="K46" s="29"/>
      <c r="L46" s="30"/>
      <c r="M46" s="29"/>
      <c r="N46" s="29"/>
      <c r="O46" s="29"/>
      <c r="P46" s="29"/>
      <c r="Q46" s="31">
        <f t="shared" si="0"/>
        <v>0</v>
      </c>
      <c r="R46" s="97">
        <f t="shared" si="1"/>
        <v>0</v>
      </c>
    </row>
    <row r="47" spans="1:18" x14ac:dyDescent="0.25">
      <c r="A47" s="26">
        <v>32</v>
      </c>
      <c r="B47" s="27" t="s">
        <v>48</v>
      </c>
      <c r="C47" s="28" t="s">
        <v>21</v>
      </c>
      <c r="D47" s="29"/>
      <c r="E47" s="29"/>
      <c r="F47" s="29"/>
      <c r="G47" s="29"/>
      <c r="H47" s="29">
        <v>1.1999999999999999E-3</v>
      </c>
      <c r="I47" s="29">
        <f>H47*50/30</f>
        <v>2E-3</v>
      </c>
      <c r="J47" s="29"/>
      <c r="K47" s="29"/>
      <c r="L47" s="30"/>
      <c r="M47" s="29"/>
      <c r="N47" s="29"/>
      <c r="O47" s="29"/>
      <c r="P47" s="29"/>
      <c r="Q47" s="31">
        <f t="shared" si="0"/>
        <v>1.1999999999999999E-3</v>
      </c>
      <c r="R47" s="97">
        <f t="shared" si="1"/>
        <v>2E-3</v>
      </c>
    </row>
    <row r="48" spans="1:18" x14ac:dyDescent="0.25">
      <c r="A48" s="26">
        <v>33</v>
      </c>
      <c r="B48" s="27" t="s">
        <v>49</v>
      </c>
      <c r="C48" s="28" t="s">
        <v>21</v>
      </c>
      <c r="D48" s="29"/>
      <c r="E48" s="29"/>
      <c r="F48" s="34"/>
      <c r="G48" s="34"/>
      <c r="H48" s="34">
        <f>I48*0.6</f>
        <v>2.7E-4</v>
      </c>
      <c r="I48" s="34">
        <v>4.4999999999999999E-4</v>
      </c>
      <c r="J48" s="29"/>
      <c r="K48" s="29"/>
      <c r="L48" s="30">
        <v>0.02</v>
      </c>
      <c r="M48" s="29"/>
      <c r="N48" s="29"/>
      <c r="O48" s="29"/>
      <c r="P48" s="29"/>
      <c r="Q48" s="31">
        <f t="shared" si="0"/>
        <v>2.027E-2</v>
      </c>
      <c r="R48" s="97">
        <f t="shared" si="1"/>
        <v>2.0449999999999999E-2</v>
      </c>
    </row>
    <row r="49" spans="1:18" x14ac:dyDescent="0.25">
      <c r="A49" s="26">
        <v>34</v>
      </c>
      <c r="B49" s="27" t="s">
        <v>50</v>
      </c>
      <c r="C49" s="28" t="s">
        <v>21</v>
      </c>
      <c r="D49" s="29"/>
      <c r="E49" s="29"/>
      <c r="F49" s="29"/>
      <c r="G49" s="29">
        <v>2E-3</v>
      </c>
      <c r="H49" s="29">
        <v>2.5000000000000001E-3</v>
      </c>
      <c r="I49" s="29">
        <v>3.0000000000000001E-3</v>
      </c>
      <c r="J49" s="29">
        <v>1.5E-3</v>
      </c>
      <c r="K49" s="29">
        <f>J49*1.2</f>
        <v>1.8E-3</v>
      </c>
      <c r="L49" s="30"/>
      <c r="M49" s="29"/>
      <c r="N49" s="29"/>
      <c r="O49" s="29"/>
      <c r="P49" s="29"/>
      <c r="Q49" s="31">
        <f t="shared" si="0"/>
        <v>4.0000000000000001E-3</v>
      </c>
      <c r="R49" s="97">
        <f t="shared" si="1"/>
        <v>6.8000000000000005E-3</v>
      </c>
    </row>
    <row r="50" spans="1:18" x14ac:dyDescent="0.25">
      <c r="A50" s="26">
        <v>35</v>
      </c>
      <c r="B50" s="36" t="s">
        <v>51</v>
      </c>
      <c r="C50" s="37" t="s">
        <v>21</v>
      </c>
      <c r="D50" s="29"/>
      <c r="E50" s="29"/>
      <c r="F50" s="29"/>
      <c r="G50" s="29"/>
      <c r="H50" s="29"/>
      <c r="I50" s="29"/>
      <c r="J50" s="29"/>
      <c r="K50" s="29"/>
      <c r="L50" s="30"/>
      <c r="M50" s="29"/>
      <c r="N50" s="29"/>
      <c r="O50" s="29"/>
      <c r="P50" s="29"/>
      <c r="Q50" s="31">
        <f t="shared" si="0"/>
        <v>0</v>
      </c>
      <c r="R50" s="97">
        <f t="shared" si="1"/>
        <v>0</v>
      </c>
    </row>
    <row r="51" spans="1:18" x14ac:dyDescent="0.25">
      <c r="A51" s="8"/>
      <c r="B51" s="19" t="s">
        <v>52</v>
      </c>
      <c r="C51" s="20"/>
      <c r="D51" s="21"/>
      <c r="E51" s="21"/>
      <c r="F51" s="22"/>
      <c r="G51" s="22"/>
      <c r="H51" s="22"/>
      <c r="I51" s="22"/>
      <c r="J51" s="22"/>
      <c r="K51" s="22"/>
      <c r="L51" s="30"/>
      <c r="M51" s="22"/>
      <c r="N51" s="22"/>
      <c r="O51" s="22"/>
      <c r="P51" s="22"/>
      <c r="Q51" s="31">
        <f t="shared" si="0"/>
        <v>0</v>
      </c>
      <c r="R51" s="97">
        <f t="shared" si="1"/>
        <v>0</v>
      </c>
    </row>
    <row r="52" spans="1:18" x14ac:dyDescent="0.25">
      <c r="A52" s="26">
        <v>36</v>
      </c>
      <c r="B52" s="27" t="s">
        <v>53</v>
      </c>
      <c r="C52" s="28" t="s">
        <v>21</v>
      </c>
      <c r="D52" s="29"/>
      <c r="E52" s="29"/>
      <c r="F52" s="29"/>
      <c r="G52" s="29">
        <v>6.0000000000000001E-3</v>
      </c>
      <c r="H52" s="29">
        <v>3.0000000000000001E-3</v>
      </c>
      <c r="I52" s="29">
        <v>5.0000000000000001E-3</v>
      </c>
      <c r="J52" s="29"/>
      <c r="K52" s="29"/>
      <c r="L52" s="30"/>
      <c r="M52" s="29"/>
      <c r="N52" s="29"/>
      <c r="O52" s="29"/>
      <c r="P52" s="29"/>
      <c r="Q52" s="31">
        <f t="shared" si="0"/>
        <v>3.0000000000000001E-3</v>
      </c>
      <c r="R52" s="97">
        <f t="shared" si="1"/>
        <v>1.0999999999999999E-2</v>
      </c>
    </row>
    <row r="53" spans="1:18" x14ac:dyDescent="0.25">
      <c r="A53" s="26">
        <v>37</v>
      </c>
      <c r="B53" s="27" t="s">
        <v>54</v>
      </c>
      <c r="C53" s="28" t="s">
        <v>21</v>
      </c>
      <c r="D53" s="29"/>
      <c r="E53" s="29"/>
      <c r="F53" s="29"/>
      <c r="G53" s="29"/>
      <c r="H53" s="29"/>
      <c r="I53" s="29"/>
      <c r="J53" s="35"/>
      <c r="K53" s="35"/>
      <c r="L53" s="30"/>
      <c r="M53" s="29"/>
      <c r="N53" s="29"/>
      <c r="O53" s="29"/>
      <c r="P53" s="29"/>
      <c r="Q53" s="31">
        <f t="shared" si="0"/>
        <v>0</v>
      </c>
      <c r="R53" s="97">
        <f t="shared" si="1"/>
        <v>0</v>
      </c>
    </row>
    <row r="54" spans="1:18" x14ac:dyDescent="0.25">
      <c r="A54" s="26">
        <v>38</v>
      </c>
      <c r="B54" s="27" t="s">
        <v>55</v>
      </c>
      <c r="C54" s="28" t="s">
        <v>21</v>
      </c>
      <c r="D54" s="29"/>
      <c r="E54" s="29"/>
      <c r="F54" s="29"/>
      <c r="G54" s="29"/>
      <c r="H54" s="29"/>
      <c r="I54" s="29"/>
      <c r="J54" s="29"/>
      <c r="K54" s="29"/>
      <c r="L54" s="30"/>
      <c r="M54" s="29"/>
      <c r="N54" s="29"/>
      <c r="O54" s="29"/>
      <c r="P54" s="29"/>
      <c r="Q54" s="31">
        <f t="shared" si="0"/>
        <v>0</v>
      </c>
      <c r="R54" s="97">
        <f t="shared" si="1"/>
        <v>0</v>
      </c>
    </row>
    <row r="55" spans="1:18" x14ac:dyDescent="0.25">
      <c r="A55" s="8"/>
      <c r="B55" s="19" t="s">
        <v>56</v>
      </c>
      <c r="C55" s="9"/>
      <c r="D55" s="29"/>
      <c r="E55" s="29"/>
      <c r="F55" s="29"/>
      <c r="G55" s="29"/>
      <c r="H55" s="29"/>
      <c r="I55" s="29"/>
      <c r="J55" s="29"/>
      <c r="K55" s="29"/>
      <c r="L55" s="30"/>
      <c r="M55" s="29"/>
      <c r="N55" s="29"/>
      <c r="O55" s="29"/>
      <c r="P55" s="29"/>
      <c r="Q55" s="31">
        <f t="shared" si="0"/>
        <v>0</v>
      </c>
      <c r="R55" s="97">
        <f t="shared" si="1"/>
        <v>0</v>
      </c>
    </row>
    <row r="56" spans="1:18" x14ac:dyDescent="0.25">
      <c r="A56" s="26">
        <v>39</v>
      </c>
      <c r="B56" s="27" t="s">
        <v>57</v>
      </c>
      <c r="C56" s="28" t="s">
        <v>58</v>
      </c>
      <c r="D56" s="29"/>
      <c r="E56" s="29"/>
      <c r="F56" s="29"/>
      <c r="G56" s="29"/>
      <c r="H56" s="29"/>
      <c r="I56" s="29"/>
      <c r="J56" s="29"/>
      <c r="K56" s="29"/>
      <c r="L56" s="30">
        <v>0.1</v>
      </c>
      <c r="M56" s="29"/>
      <c r="N56" s="29"/>
      <c r="O56" s="29"/>
      <c r="P56" s="29"/>
      <c r="Q56" s="31">
        <f t="shared" si="0"/>
        <v>0.1</v>
      </c>
      <c r="R56" s="97">
        <f t="shared" si="1"/>
        <v>0.1</v>
      </c>
    </row>
    <row r="57" spans="1:18" x14ac:dyDescent="0.25">
      <c r="A57" s="26">
        <v>40</v>
      </c>
      <c r="B57" s="27" t="s">
        <v>59</v>
      </c>
      <c r="C57" s="28" t="s">
        <v>21</v>
      </c>
      <c r="D57" s="29"/>
      <c r="E57" s="29"/>
      <c r="F57" s="29"/>
      <c r="G57" s="29"/>
      <c r="H57" s="29"/>
      <c r="I57" s="29"/>
      <c r="J57" s="29"/>
      <c r="K57" s="29"/>
      <c r="L57" s="30"/>
      <c r="M57" s="29"/>
      <c r="N57" s="29"/>
      <c r="O57" s="29"/>
      <c r="P57" s="29"/>
      <c r="Q57" s="31">
        <f t="shared" si="0"/>
        <v>0</v>
      </c>
      <c r="R57" s="97">
        <f t="shared" si="1"/>
        <v>0</v>
      </c>
    </row>
    <row r="58" spans="1:18" x14ac:dyDescent="0.25">
      <c r="A58" s="26">
        <v>41</v>
      </c>
      <c r="B58" s="27" t="s">
        <v>60</v>
      </c>
      <c r="C58" s="28" t="s">
        <v>21</v>
      </c>
      <c r="D58" s="29"/>
      <c r="E58" s="29"/>
      <c r="F58" s="29"/>
      <c r="G58" s="29"/>
      <c r="H58" s="29"/>
      <c r="I58" s="29"/>
      <c r="J58" s="29"/>
      <c r="K58" s="29"/>
      <c r="L58" s="30"/>
      <c r="M58" s="29"/>
      <c r="N58" s="29"/>
      <c r="O58" s="29"/>
      <c r="P58" s="29"/>
      <c r="Q58" s="31">
        <f t="shared" si="0"/>
        <v>0</v>
      </c>
      <c r="R58" s="97">
        <f t="shared" si="1"/>
        <v>0</v>
      </c>
    </row>
    <row r="59" spans="1:18" x14ac:dyDescent="0.25">
      <c r="A59" s="26">
        <v>42</v>
      </c>
      <c r="B59" s="27" t="s">
        <v>61</v>
      </c>
      <c r="C59" s="28" t="s">
        <v>21</v>
      </c>
      <c r="D59" s="29"/>
      <c r="E59" s="29"/>
      <c r="F59" s="29"/>
      <c r="G59" s="29"/>
      <c r="H59" s="29"/>
      <c r="I59" s="29"/>
      <c r="J59" s="29"/>
      <c r="K59" s="29"/>
      <c r="L59" s="30"/>
      <c r="M59" s="29"/>
      <c r="N59" s="29"/>
      <c r="O59" s="29"/>
      <c r="P59" s="29"/>
      <c r="Q59" s="31">
        <f t="shared" si="0"/>
        <v>0</v>
      </c>
      <c r="R59" s="97">
        <f t="shared" si="1"/>
        <v>0</v>
      </c>
    </row>
    <row r="60" spans="1:18" x14ac:dyDescent="0.25">
      <c r="A60" s="26">
        <v>43</v>
      </c>
      <c r="B60" s="27" t="s">
        <v>62</v>
      </c>
      <c r="C60" s="28" t="s">
        <v>21</v>
      </c>
      <c r="D60" s="29"/>
      <c r="E60" s="29"/>
      <c r="F60" s="29"/>
      <c r="G60" s="29"/>
      <c r="H60" s="29"/>
      <c r="I60" s="29"/>
      <c r="J60" s="29"/>
      <c r="K60" s="29"/>
      <c r="L60" s="30"/>
      <c r="M60" s="29"/>
      <c r="N60" s="29"/>
      <c r="O60" s="29"/>
      <c r="P60" s="29"/>
      <c r="Q60" s="31">
        <f t="shared" si="0"/>
        <v>0</v>
      </c>
      <c r="R60" s="97">
        <f t="shared" si="1"/>
        <v>0</v>
      </c>
    </row>
    <row r="61" spans="1:18" x14ac:dyDescent="0.25">
      <c r="A61" s="26">
        <v>44</v>
      </c>
      <c r="B61" s="27" t="s">
        <v>63</v>
      </c>
      <c r="C61" s="28" t="s">
        <v>21</v>
      </c>
      <c r="D61" s="29"/>
      <c r="E61" s="29"/>
      <c r="F61" s="29"/>
      <c r="G61" s="29"/>
      <c r="H61" s="29"/>
      <c r="I61" s="29"/>
      <c r="J61" s="29"/>
      <c r="K61" s="29"/>
      <c r="L61" s="30"/>
      <c r="M61" s="29"/>
      <c r="N61" s="29"/>
      <c r="O61" s="29"/>
      <c r="P61" s="29"/>
      <c r="Q61" s="31">
        <f t="shared" si="0"/>
        <v>0</v>
      </c>
      <c r="R61" s="97">
        <f t="shared" si="1"/>
        <v>0</v>
      </c>
    </row>
    <row r="62" spans="1:18" x14ac:dyDescent="0.25">
      <c r="A62" s="8"/>
      <c r="B62" s="19" t="s">
        <v>64</v>
      </c>
      <c r="C62" s="9"/>
      <c r="D62" s="29"/>
      <c r="E62" s="29"/>
      <c r="F62" s="29"/>
      <c r="G62" s="29"/>
      <c r="H62" s="29"/>
      <c r="I62" s="29"/>
      <c r="J62" s="29"/>
      <c r="K62" s="29"/>
      <c r="L62" s="30"/>
      <c r="M62" s="29"/>
      <c r="N62" s="29"/>
      <c r="O62" s="29"/>
      <c r="P62" s="29"/>
      <c r="Q62" s="31">
        <f t="shared" si="0"/>
        <v>0</v>
      </c>
      <c r="R62" s="97">
        <f t="shared" si="1"/>
        <v>0</v>
      </c>
    </row>
    <row r="63" spans="1:18" x14ac:dyDescent="0.25">
      <c r="A63" s="26">
        <v>45</v>
      </c>
      <c r="B63" s="32" t="s">
        <v>65</v>
      </c>
      <c r="C63" s="33" t="s">
        <v>21</v>
      </c>
      <c r="D63" s="29"/>
      <c r="E63" s="29"/>
      <c r="F63" s="29"/>
      <c r="G63" s="29"/>
      <c r="H63" s="29"/>
      <c r="I63" s="29"/>
      <c r="J63" s="29"/>
      <c r="K63" s="29"/>
      <c r="L63" s="30"/>
      <c r="M63" s="29"/>
      <c r="N63" s="29"/>
      <c r="O63" s="29"/>
      <c r="P63" s="29"/>
      <c r="Q63" s="31">
        <f t="shared" si="0"/>
        <v>0</v>
      </c>
      <c r="R63" s="97">
        <f t="shared" si="1"/>
        <v>0</v>
      </c>
    </row>
    <row r="64" spans="1:18" x14ac:dyDescent="0.25">
      <c r="A64" s="26">
        <v>46</v>
      </c>
      <c r="B64" s="32" t="s">
        <v>66</v>
      </c>
      <c r="C64" s="33" t="s">
        <v>21</v>
      </c>
      <c r="D64" s="29"/>
      <c r="E64" s="29"/>
      <c r="F64" s="29"/>
      <c r="G64" s="29"/>
      <c r="H64" s="29"/>
      <c r="I64" s="29"/>
      <c r="J64" s="29"/>
      <c r="K64" s="29"/>
      <c r="L64" s="30"/>
      <c r="M64" s="29"/>
      <c r="N64" s="29"/>
      <c r="O64" s="29"/>
      <c r="P64" s="29"/>
      <c r="Q64" s="31">
        <f t="shared" si="0"/>
        <v>0</v>
      </c>
      <c r="R64" s="97">
        <f t="shared" si="1"/>
        <v>0</v>
      </c>
    </row>
    <row r="65" spans="1:18" x14ac:dyDescent="0.25">
      <c r="A65" s="26">
        <v>47</v>
      </c>
      <c r="B65" s="32" t="s">
        <v>67</v>
      </c>
      <c r="C65" s="33" t="s">
        <v>21</v>
      </c>
      <c r="D65" s="29"/>
      <c r="E65" s="29"/>
      <c r="F65" s="29"/>
      <c r="G65" s="29"/>
      <c r="H65" s="29"/>
      <c r="I65" s="29"/>
      <c r="J65" s="29"/>
      <c r="K65" s="29"/>
      <c r="L65" s="30"/>
      <c r="M65" s="29"/>
      <c r="N65" s="29"/>
      <c r="O65" s="29"/>
      <c r="P65" s="29"/>
      <c r="Q65" s="31">
        <f t="shared" si="0"/>
        <v>0</v>
      </c>
      <c r="R65" s="97">
        <f t="shared" si="1"/>
        <v>0</v>
      </c>
    </row>
    <row r="66" spans="1:18" x14ac:dyDescent="0.25">
      <c r="A66" s="26">
        <v>48</v>
      </c>
      <c r="B66" s="27" t="s">
        <v>68</v>
      </c>
      <c r="C66" s="28" t="s">
        <v>21</v>
      </c>
      <c r="D66" s="29"/>
      <c r="E66" s="29"/>
      <c r="F66" s="29"/>
      <c r="G66" s="29"/>
      <c r="H66" s="29"/>
      <c r="I66" s="29"/>
      <c r="J66" s="29"/>
      <c r="K66" s="29"/>
      <c r="L66" s="30"/>
      <c r="M66" s="29"/>
      <c r="N66" s="29"/>
      <c r="O66" s="29"/>
      <c r="P66" s="29"/>
      <c r="Q66" s="31">
        <f t="shared" si="0"/>
        <v>0</v>
      </c>
      <c r="R66" s="97">
        <f t="shared" si="1"/>
        <v>0</v>
      </c>
    </row>
    <row r="67" spans="1:18" x14ac:dyDescent="0.25">
      <c r="A67" s="26">
        <v>49</v>
      </c>
      <c r="B67" s="27" t="s">
        <v>69</v>
      </c>
      <c r="C67" s="28" t="s">
        <v>21</v>
      </c>
      <c r="D67" s="29"/>
      <c r="E67" s="29"/>
      <c r="F67" s="29"/>
      <c r="G67" s="29"/>
      <c r="H67" s="29"/>
      <c r="I67" s="29"/>
      <c r="J67" s="29"/>
      <c r="K67" s="29"/>
      <c r="L67" s="30"/>
      <c r="M67" s="29"/>
      <c r="N67" s="29"/>
      <c r="O67" s="29"/>
      <c r="P67" s="29"/>
      <c r="Q67" s="31">
        <f t="shared" si="0"/>
        <v>0</v>
      </c>
      <c r="R67" s="97">
        <f t="shared" si="1"/>
        <v>0</v>
      </c>
    </row>
    <row r="68" spans="1:18" x14ac:dyDescent="0.25">
      <c r="A68" s="26">
        <v>50</v>
      </c>
      <c r="B68" s="27" t="s">
        <v>70</v>
      </c>
      <c r="C68" s="28" t="s">
        <v>21</v>
      </c>
      <c r="D68" s="29"/>
      <c r="E68" s="29"/>
      <c r="F68" s="29"/>
      <c r="G68" s="29"/>
      <c r="H68" s="29">
        <v>2E-3</v>
      </c>
      <c r="I68" s="35">
        <f>H68*50/30</f>
        <v>3.3333333333333335E-3</v>
      </c>
      <c r="J68" s="29"/>
      <c r="K68" s="29"/>
      <c r="L68" s="30"/>
      <c r="M68" s="29"/>
      <c r="N68" s="29"/>
      <c r="O68" s="29"/>
      <c r="P68" s="29"/>
      <c r="Q68" s="31">
        <f t="shared" si="0"/>
        <v>2E-3</v>
      </c>
      <c r="R68" s="97">
        <f t="shared" si="1"/>
        <v>3.3333333333333335E-3</v>
      </c>
    </row>
    <row r="69" spans="1:18" x14ac:dyDescent="0.25">
      <c r="A69" s="26"/>
      <c r="B69" s="38" t="s">
        <v>71</v>
      </c>
      <c r="C69" s="9"/>
      <c r="D69" s="29"/>
      <c r="E69" s="29"/>
      <c r="F69" s="29"/>
      <c r="G69" s="29"/>
      <c r="H69" s="29"/>
      <c r="I69" s="29"/>
      <c r="J69" s="29"/>
      <c r="K69" s="29"/>
      <c r="L69" s="30"/>
      <c r="M69" s="29"/>
      <c r="N69" s="29"/>
      <c r="O69" s="29"/>
      <c r="P69" s="29"/>
      <c r="Q69" s="31">
        <f t="shared" si="0"/>
        <v>0</v>
      </c>
      <c r="R69" s="97">
        <f t="shared" si="1"/>
        <v>0</v>
      </c>
    </row>
    <row r="70" spans="1:18" x14ac:dyDescent="0.25">
      <c r="A70" s="26">
        <v>51</v>
      </c>
      <c r="B70" s="27" t="s">
        <v>72</v>
      </c>
      <c r="C70" s="28" t="s">
        <v>21</v>
      </c>
      <c r="D70" s="29"/>
      <c r="E70" s="29"/>
      <c r="F70" s="29"/>
      <c r="G70" s="29"/>
      <c r="H70" s="29"/>
      <c r="I70" s="29"/>
      <c r="J70" s="29"/>
      <c r="K70" s="29"/>
      <c r="L70" s="30"/>
      <c r="M70" s="29"/>
      <c r="N70" s="29"/>
      <c r="O70" s="29"/>
      <c r="P70" s="29"/>
      <c r="Q70" s="31">
        <f t="shared" si="0"/>
        <v>0</v>
      </c>
      <c r="R70" s="97">
        <f t="shared" si="1"/>
        <v>0</v>
      </c>
    </row>
    <row r="71" spans="1:18" x14ac:dyDescent="0.25">
      <c r="A71" s="26">
        <v>52</v>
      </c>
      <c r="B71" s="27" t="s">
        <v>73</v>
      </c>
      <c r="C71" s="28" t="s">
        <v>21</v>
      </c>
      <c r="D71" s="29"/>
      <c r="E71" s="29"/>
      <c r="F71" s="29"/>
      <c r="G71" s="29"/>
      <c r="H71" s="29"/>
      <c r="I71" s="29"/>
      <c r="J71" s="29"/>
      <c r="K71" s="29"/>
      <c r="L71" s="30"/>
      <c r="M71" s="29"/>
      <c r="N71" s="29"/>
      <c r="O71" s="29"/>
      <c r="P71" s="29"/>
      <c r="Q71" s="31">
        <f t="shared" si="0"/>
        <v>0</v>
      </c>
      <c r="R71" s="97">
        <f t="shared" si="1"/>
        <v>0</v>
      </c>
    </row>
    <row r="72" spans="1:18" x14ac:dyDescent="0.25">
      <c r="A72" s="26">
        <v>53</v>
      </c>
      <c r="B72" s="27" t="s">
        <v>74</v>
      </c>
      <c r="C72" s="28" t="s">
        <v>21</v>
      </c>
      <c r="D72" s="29"/>
      <c r="E72" s="29"/>
      <c r="F72" s="29"/>
      <c r="G72" s="29"/>
      <c r="H72" s="29"/>
      <c r="I72" s="29"/>
      <c r="J72" s="29"/>
      <c r="K72" s="29"/>
      <c r="L72" s="35">
        <v>4.0000000000000001E-3</v>
      </c>
      <c r="M72" s="29"/>
      <c r="N72" s="29"/>
      <c r="O72" s="29"/>
      <c r="P72" s="29"/>
      <c r="Q72" s="31">
        <f t="shared" si="0"/>
        <v>4.0000000000000001E-3</v>
      </c>
      <c r="R72" s="97">
        <f t="shared" si="1"/>
        <v>4.0000000000000001E-3</v>
      </c>
    </row>
    <row r="73" spans="1:18" x14ac:dyDescent="0.25">
      <c r="A73" s="26">
        <v>54</v>
      </c>
      <c r="B73" s="27" t="s">
        <v>75</v>
      </c>
      <c r="C73" s="28" t="s">
        <v>21</v>
      </c>
      <c r="D73" s="29"/>
      <c r="E73" s="29"/>
      <c r="F73" s="29"/>
      <c r="G73" s="29"/>
      <c r="H73" s="29"/>
      <c r="I73" s="29"/>
      <c r="J73" s="29"/>
      <c r="K73" s="29"/>
      <c r="L73" s="30"/>
      <c r="M73" s="29"/>
      <c r="N73" s="29"/>
      <c r="O73" s="29"/>
      <c r="P73" s="29"/>
      <c r="Q73" s="31">
        <f t="shared" si="0"/>
        <v>0</v>
      </c>
      <c r="R73" s="97">
        <f t="shared" si="1"/>
        <v>0</v>
      </c>
    </row>
    <row r="74" spans="1:18" x14ac:dyDescent="0.25">
      <c r="A74" s="26">
        <v>55</v>
      </c>
      <c r="B74" s="27" t="s">
        <v>76</v>
      </c>
      <c r="C74" s="28" t="s">
        <v>21</v>
      </c>
      <c r="D74" s="29"/>
      <c r="E74" s="29"/>
      <c r="F74" s="29"/>
      <c r="G74" s="29"/>
      <c r="H74" s="29"/>
      <c r="I74" s="29"/>
      <c r="J74" s="29"/>
      <c r="K74" s="29"/>
      <c r="L74" s="30"/>
      <c r="M74" s="29"/>
      <c r="N74" s="29"/>
      <c r="O74" s="29"/>
      <c r="P74" s="29"/>
      <c r="Q74" s="31">
        <f t="shared" si="0"/>
        <v>0</v>
      </c>
      <c r="R74" s="97">
        <f t="shared" si="1"/>
        <v>0</v>
      </c>
    </row>
    <row r="75" spans="1:18" x14ac:dyDescent="0.25">
      <c r="A75" s="26"/>
      <c r="B75" s="39" t="s">
        <v>77</v>
      </c>
      <c r="C75" s="9"/>
      <c r="D75" s="29"/>
      <c r="E75" s="29"/>
      <c r="F75" s="29"/>
      <c r="G75" s="29"/>
      <c r="H75" s="29"/>
      <c r="I75" s="29"/>
      <c r="J75" s="29"/>
      <c r="K75" s="29"/>
      <c r="L75" s="30"/>
      <c r="M75" s="29"/>
      <c r="N75" s="29"/>
      <c r="O75" s="29"/>
      <c r="P75" s="29"/>
      <c r="Q75" s="31">
        <f t="shared" si="0"/>
        <v>0</v>
      </c>
      <c r="R75" s="97">
        <f t="shared" si="1"/>
        <v>0</v>
      </c>
    </row>
    <row r="76" spans="1:18" x14ac:dyDescent="0.25">
      <c r="A76" s="26">
        <v>56</v>
      </c>
      <c r="B76" s="27" t="s">
        <v>9</v>
      </c>
      <c r="C76" s="28" t="s">
        <v>21</v>
      </c>
      <c r="D76" s="29">
        <v>0.15</v>
      </c>
      <c r="E76" s="29"/>
      <c r="F76" s="29"/>
      <c r="G76" s="29"/>
      <c r="H76" s="29"/>
      <c r="I76" s="29"/>
      <c r="J76" s="29"/>
      <c r="K76" s="29"/>
      <c r="L76" s="30"/>
      <c r="M76" s="29"/>
      <c r="N76" s="29"/>
      <c r="O76" s="29"/>
      <c r="P76" s="29"/>
      <c r="Q76" s="31">
        <f t="shared" si="0"/>
        <v>0.15</v>
      </c>
      <c r="R76" s="97">
        <f t="shared" si="1"/>
        <v>0</v>
      </c>
    </row>
    <row r="77" spans="1:18" x14ac:dyDescent="0.25">
      <c r="A77" s="26">
        <v>57</v>
      </c>
      <c r="B77" s="32" t="s">
        <v>78</v>
      </c>
      <c r="C77" s="33" t="s">
        <v>21</v>
      </c>
      <c r="D77" s="29"/>
      <c r="E77" s="29"/>
      <c r="F77" s="29"/>
      <c r="G77" s="29"/>
      <c r="H77" s="29"/>
      <c r="I77" s="29"/>
      <c r="J77" s="29"/>
      <c r="K77" s="29"/>
      <c r="L77" s="30"/>
      <c r="M77" s="29"/>
      <c r="N77" s="29"/>
      <c r="O77" s="29"/>
      <c r="P77" s="29"/>
      <c r="Q77" s="31">
        <f t="shared" si="0"/>
        <v>0</v>
      </c>
      <c r="R77" s="97">
        <f t="shared" si="1"/>
        <v>0</v>
      </c>
    </row>
    <row r="78" spans="1:18" x14ac:dyDescent="0.25">
      <c r="A78" s="26">
        <v>58</v>
      </c>
      <c r="B78" s="32" t="s">
        <v>154</v>
      </c>
      <c r="C78" s="33" t="s">
        <v>21</v>
      </c>
      <c r="D78" s="29"/>
      <c r="E78" s="29"/>
      <c r="F78" s="29"/>
      <c r="G78" s="29"/>
      <c r="H78" s="29"/>
      <c r="I78" s="29"/>
      <c r="J78" s="29"/>
      <c r="K78" s="29"/>
      <c r="L78" s="30"/>
      <c r="M78" s="29"/>
      <c r="N78" s="29"/>
      <c r="O78" s="29"/>
      <c r="P78" s="29"/>
      <c r="Q78" s="31">
        <f t="shared" si="0"/>
        <v>0</v>
      </c>
      <c r="R78" s="97">
        <f t="shared" ref="R78:R114" si="2">(E78+G78+I78+K78+L78+N78+P78)*$R$10</f>
        <v>0</v>
      </c>
    </row>
    <row r="79" spans="1:18" x14ac:dyDescent="0.25">
      <c r="A79" s="26">
        <v>59</v>
      </c>
      <c r="B79" s="32" t="s">
        <v>79</v>
      </c>
      <c r="C79" s="33" t="s">
        <v>21</v>
      </c>
      <c r="D79" s="29"/>
      <c r="E79" s="29"/>
      <c r="F79" s="29"/>
      <c r="G79" s="29"/>
      <c r="H79" s="29"/>
      <c r="I79" s="29"/>
      <c r="J79" s="29"/>
      <c r="K79" s="29"/>
      <c r="L79" s="30"/>
      <c r="M79" s="29"/>
      <c r="N79" s="29"/>
      <c r="O79" s="29"/>
      <c r="P79" s="29"/>
      <c r="Q79" s="31">
        <f t="shared" si="0"/>
        <v>0</v>
      </c>
      <c r="R79" s="97">
        <f t="shared" si="2"/>
        <v>0</v>
      </c>
    </row>
    <row r="80" spans="1:18" x14ac:dyDescent="0.25">
      <c r="A80" s="26">
        <v>60</v>
      </c>
      <c r="B80" s="27" t="s">
        <v>80</v>
      </c>
      <c r="C80" s="28" t="s">
        <v>21</v>
      </c>
      <c r="D80" s="29"/>
      <c r="E80" s="29"/>
      <c r="F80" s="29"/>
      <c r="G80" s="29"/>
      <c r="H80" s="29"/>
      <c r="I80" s="29"/>
      <c r="J80" s="29"/>
      <c r="K80" s="29"/>
      <c r="L80" s="30"/>
      <c r="M80" s="29"/>
      <c r="N80" s="29"/>
      <c r="O80" s="29"/>
      <c r="P80" s="29"/>
      <c r="Q80" s="31">
        <f t="shared" si="0"/>
        <v>0</v>
      </c>
      <c r="R80" s="97">
        <f t="shared" si="2"/>
        <v>0</v>
      </c>
    </row>
    <row r="81" spans="1:18" x14ac:dyDescent="0.25">
      <c r="A81" s="26">
        <v>61</v>
      </c>
      <c r="B81" s="27" t="s">
        <v>81</v>
      </c>
      <c r="C81" s="28" t="s">
        <v>21</v>
      </c>
      <c r="D81" s="29"/>
      <c r="E81" s="29"/>
      <c r="F81" s="29"/>
      <c r="G81" s="29"/>
      <c r="H81" s="29"/>
      <c r="I81" s="29"/>
      <c r="J81" s="29"/>
      <c r="K81" s="29"/>
      <c r="L81" s="34"/>
      <c r="M81" s="29"/>
      <c r="N81" s="29"/>
      <c r="O81" s="29"/>
      <c r="P81" s="29"/>
      <c r="Q81" s="31">
        <f t="shared" si="0"/>
        <v>0</v>
      </c>
      <c r="R81" s="97">
        <f t="shared" si="2"/>
        <v>0</v>
      </c>
    </row>
    <row r="82" spans="1:18" x14ac:dyDescent="0.25">
      <c r="A82" s="26">
        <v>62</v>
      </c>
      <c r="B82" s="36" t="s">
        <v>82</v>
      </c>
      <c r="C82" s="37" t="s">
        <v>21</v>
      </c>
      <c r="D82" s="29"/>
      <c r="E82" s="29"/>
      <c r="F82" s="29"/>
      <c r="G82" s="29"/>
      <c r="H82" s="29"/>
      <c r="I82" s="29"/>
      <c r="J82" s="29"/>
      <c r="K82" s="29"/>
      <c r="L82" s="30"/>
      <c r="M82" s="29"/>
      <c r="N82" s="29"/>
      <c r="O82" s="29"/>
      <c r="P82" s="29"/>
      <c r="Q82" s="31">
        <f t="shared" ref="Q82:Q114" si="3">(D82+F82+H82+J82+L82+M82+O82)*$Q$10</f>
        <v>0</v>
      </c>
      <c r="R82" s="97">
        <f t="shared" si="2"/>
        <v>0</v>
      </c>
    </row>
    <row r="83" spans="1:18" x14ac:dyDescent="0.25">
      <c r="A83" s="26"/>
      <c r="B83" s="39" t="s">
        <v>83</v>
      </c>
      <c r="C83" s="9"/>
      <c r="D83" s="29"/>
      <c r="E83" s="29"/>
      <c r="F83" s="29"/>
      <c r="G83" s="29"/>
      <c r="H83" s="29"/>
      <c r="I83" s="29"/>
      <c r="J83" s="29"/>
      <c r="K83" s="29"/>
      <c r="L83" s="30"/>
      <c r="M83" s="29"/>
      <c r="N83" s="29"/>
      <c r="O83" s="29"/>
      <c r="P83" s="29"/>
      <c r="Q83" s="31">
        <f t="shared" si="3"/>
        <v>0</v>
      </c>
      <c r="R83" s="97">
        <f t="shared" si="2"/>
        <v>0</v>
      </c>
    </row>
    <row r="84" spans="1:18" x14ac:dyDescent="0.25">
      <c r="A84" s="26">
        <v>63</v>
      </c>
      <c r="B84" s="32" t="s">
        <v>84</v>
      </c>
      <c r="C84" s="33" t="s">
        <v>21</v>
      </c>
      <c r="D84" s="29"/>
      <c r="E84" s="29"/>
      <c r="F84" s="29"/>
      <c r="G84" s="29"/>
      <c r="H84" s="29"/>
      <c r="I84" s="29"/>
      <c r="J84" s="29"/>
      <c r="K84" s="29"/>
      <c r="L84" s="30"/>
      <c r="M84" s="29"/>
      <c r="N84" s="29"/>
      <c r="O84" s="29"/>
      <c r="P84" s="29"/>
      <c r="Q84" s="31">
        <f t="shared" si="3"/>
        <v>0</v>
      </c>
      <c r="R84" s="97">
        <f t="shared" si="2"/>
        <v>0</v>
      </c>
    </row>
    <row r="85" spans="1:18" x14ac:dyDescent="0.25">
      <c r="A85" s="26">
        <v>64</v>
      </c>
      <c r="B85" s="32" t="s">
        <v>85</v>
      </c>
      <c r="C85" s="33" t="s">
        <v>21</v>
      </c>
      <c r="D85" s="29"/>
      <c r="E85" s="29"/>
      <c r="F85" s="29"/>
      <c r="G85" s="29"/>
      <c r="H85" s="29"/>
      <c r="I85" s="29"/>
      <c r="J85" s="29"/>
      <c r="K85" s="29"/>
      <c r="L85" s="30"/>
      <c r="M85" s="29"/>
      <c r="N85" s="29"/>
      <c r="O85" s="29"/>
      <c r="P85" s="29"/>
      <c r="Q85" s="31">
        <f t="shared" si="3"/>
        <v>0</v>
      </c>
      <c r="R85" s="97">
        <f t="shared" si="2"/>
        <v>0</v>
      </c>
    </row>
    <row r="86" spans="1:18" x14ac:dyDescent="0.25">
      <c r="A86" s="26">
        <v>65</v>
      </c>
      <c r="B86" s="32" t="s">
        <v>86</v>
      </c>
      <c r="C86" s="33" t="s">
        <v>21</v>
      </c>
      <c r="D86" s="29"/>
      <c r="E86" s="29"/>
      <c r="F86" s="29"/>
      <c r="G86" s="29"/>
      <c r="H86" s="29"/>
      <c r="I86" s="29"/>
      <c r="J86" s="29"/>
      <c r="K86" s="29"/>
      <c r="L86" s="30"/>
      <c r="M86" s="29"/>
      <c r="N86" s="29"/>
      <c r="O86" s="29"/>
      <c r="P86" s="29"/>
      <c r="Q86" s="31">
        <f t="shared" si="3"/>
        <v>0</v>
      </c>
      <c r="R86" s="97">
        <f t="shared" si="2"/>
        <v>0</v>
      </c>
    </row>
    <row r="87" spans="1:18" x14ac:dyDescent="0.25">
      <c r="A87" s="26">
        <v>66</v>
      </c>
      <c r="B87" s="27" t="s">
        <v>87</v>
      </c>
      <c r="C87" s="28" t="s">
        <v>21</v>
      </c>
      <c r="D87" s="29"/>
      <c r="E87" s="29"/>
      <c r="F87" s="29"/>
      <c r="G87" s="29"/>
      <c r="H87" s="29"/>
      <c r="I87" s="29"/>
      <c r="J87" s="29"/>
      <c r="K87" s="29"/>
      <c r="L87" s="30"/>
      <c r="M87" s="29"/>
      <c r="N87" s="29"/>
      <c r="O87" s="29"/>
      <c r="P87" s="29"/>
      <c r="Q87" s="31">
        <f t="shared" si="3"/>
        <v>0</v>
      </c>
      <c r="R87" s="97">
        <f t="shared" si="2"/>
        <v>0</v>
      </c>
    </row>
    <row r="88" spans="1:18" x14ac:dyDescent="0.25">
      <c r="A88" s="26">
        <v>67</v>
      </c>
      <c r="B88" s="27" t="s">
        <v>88</v>
      </c>
      <c r="C88" s="28" t="s">
        <v>21</v>
      </c>
      <c r="D88" s="29"/>
      <c r="E88" s="29"/>
      <c r="F88" s="29"/>
      <c r="G88" s="29"/>
      <c r="H88" s="29"/>
      <c r="I88" s="29"/>
      <c r="J88" s="29"/>
      <c r="K88" s="29"/>
      <c r="L88" s="30"/>
      <c r="M88" s="29"/>
      <c r="N88" s="29"/>
      <c r="O88" s="29"/>
      <c r="P88" s="29"/>
      <c r="Q88" s="31">
        <f t="shared" si="3"/>
        <v>0</v>
      </c>
      <c r="R88" s="97">
        <f t="shared" si="2"/>
        <v>0</v>
      </c>
    </row>
    <row r="89" spans="1:18" x14ac:dyDescent="0.25">
      <c r="A89" s="26">
        <v>68</v>
      </c>
      <c r="B89" s="36" t="s">
        <v>89</v>
      </c>
      <c r="C89" s="37" t="s">
        <v>21</v>
      </c>
      <c r="D89" s="29"/>
      <c r="E89" s="29"/>
      <c r="F89" s="29"/>
      <c r="G89" s="29"/>
      <c r="H89" s="29"/>
      <c r="I89" s="29"/>
      <c r="J89" s="29"/>
      <c r="K89" s="29"/>
      <c r="L89" s="30"/>
      <c r="M89" s="29"/>
      <c r="N89" s="29"/>
      <c r="O89" s="29"/>
      <c r="P89" s="29"/>
      <c r="Q89" s="31">
        <f t="shared" si="3"/>
        <v>0</v>
      </c>
      <c r="R89" s="97">
        <f t="shared" si="2"/>
        <v>0</v>
      </c>
    </row>
    <row r="90" spans="1:18" x14ac:dyDescent="0.25">
      <c r="A90" s="26"/>
      <c r="B90" s="39" t="s">
        <v>90</v>
      </c>
      <c r="C90" s="9"/>
      <c r="D90" s="29"/>
      <c r="E90" s="29"/>
      <c r="F90" s="29"/>
      <c r="G90" s="29"/>
      <c r="H90" s="29"/>
      <c r="I90" s="29"/>
      <c r="J90" s="29"/>
      <c r="K90" s="29"/>
      <c r="L90" s="30"/>
      <c r="M90" s="29"/>
      <c r="N90" s="29"/>
      <c r="O90" s="29"/>
      <c r="P90" s="29"/>
      <c r="Q90" s="31">
        <f t="shared" si="3"/>
        <v>0</v>
      </c>
      <c r="R90" s="97">
        <f t="shared" si="2"/>
        <v>0</v>
      </c>
    </row>
    <row r="91" spans="1:18" x14ac:dyDescent="0.25">
      <c r="A91" s="26">
        <v>69</v>
      </c>
      <c r="B91" s="32" t="s">
        <v>91</v>
      </c>
      <c r="C91" s="33" t="s">
        <v>21</v>
      </c>
      <c r="D91" s="29"/>
      <c r="E91" s="29"/>
      <c r="F91" s="29"/>
      <c r="G91" s="29"/>
      <c r="H91" s="29"/>
      <c r="I91" s="29"/>
      <c r="J91" s="29"/>
      <c r="K91" s="29"/>
      <c r="L91" s="30"/>
      <c r="M91" s="29"/>
      <c r="N91" s="29"/>
      <c r="O91" s="29"/>
      <c r="P91" s="29"/>
      <c r="Q91" s="31">
        <f t="shared" si="3"/>
        <v>0</v>
      </c>
      <c r="R91" s="97">
        <f t="shared" si="2"/>
        <v>0</v>
      </c>
    </row>
    <row r="92" spans="1:18" x14ac:dyDescent="0.25">
      <c r="A92" s="26">
        <v>70</v>
      </c>
      <c r="B92" s="32" t="s">
        <v>92</v>
      </c>
      <c r="C92" s="33" t="s">
        <v>21</v>
      </c>
      <c r="D92" s="29"/>
      <c r="E92" s="29"/>
      <c r="F92" s="29"/>
      <c r="G92" s="29"/>
      <c r="H92" s="29"/>
      <c r="I92" s="29"/>
      <c r="J92" s="29"/>
      <c r="K92" s="29"/>
      <c r="L92" s="30"/>
      <c r="M92" s="29"/>
      <c r="N92" s="29"/>
      <c r="O92" s="29"/>
      <c r="P92" s="29"/>
      <c r="Q92" s="31">
        <f t="shared" si="3"/>
        <v>0</v>
      </c>
      <c r="R92" s="97">
        <f t="shared" si="2"/>
        <v>0</v>
      </c>
    </row>
    <row r="93" spans="1:18" x14ac:dyDescent="0.25">
      <c r="A93" s="26">
        <v>71</v>
      </c>
      <c r="B93" s="27" t="s">
        <v>93</v>
      </c>
      <c r="C93" s="28" t="s">
        <v>21</v>
      </c>
      <c r="D93" s="29"/>
      <c r="E93" s="29"/>
      <c r="F93" s="29"/>
      <c r="G93" s="29">
        <v>0.03</v>
      </c>
      <c r="H93" s="29"/>
      <c r="I93" s="29"/>
      <c r="J93" s="29"/>
      <c r="K93" s="29"/>
      <c r="L93" s="30"/>
      <c r="M93" s="29"/>
      <c r="N93" s="29"/>
      <c r="O93" s="29"/>
      <c r="P93" s="29"/>
      <c r="Q93" s="31">
        <f t="shared" si="3"/>
        <v>0</v>
      </c>
      <c r="R93" s="97">
        <f t="shared" si="2"/>
        <v>0.03</v>
      </c>
    </row>
    <row r="94" spans="1:18" x14ac:dyDescent="0.25">
      <c r="A94" s="26">
        <v>72</v>
      </c>
      <c r="B94" s="27" t="s">
        <v>177</v>
      </c>
      <c r="C94" s="28" t="s">
        <v>21</v>
      </c>
      <c r="D94" s="29"/>
      <c r="E94" s="29"/>
      <c r="F94" s="29"/>
      <c r="G94" s="29"/>
      <c r="H94" s="29"/>
      <c r="I94" s="29"/>
      <c r="J94" s="29"/>
      <c r="K94" s="29"/>
      <c r="L94" s="30"/>
      <c r="M94" s="29"/>
      <c r="N94" s="29"/>
      <c r="O94" s="29"/>
      <c r="P94" s="29"/>
      <c r="Q94" s="31">
        <f t="shared" si="3"/>
        <v>0</v>
      </c>
      <c r="R94" s="97">
        <f t="shared" si="2"/>
        <v>0</v>
      </c>
    </row>
    <row r="95" spans="1:18" x14ac:dyDescent="0.25">
      <c r="A95" s="26">
        <v>73</v>
      </c>
      <c r="B95" s="27" t="s">
        <v>94</v>
      </c>
      <c r="C95" s="28" t="s">
        <v>21</v>
      </c>
      <c r="D95" s="29"/>
      <c r="E95" s="29"/>
      <c r="F95" s="29"/>
      <c r="G95" s="29"/>
      <c r="H95" s="29"/>
      <c r="I95" s="29"/>
      <c r="J95" s="29"/>
      <c r="K95" s="29"/>
      <c r="L95" s="30"/>
      <c r="M95" s="29"/>
      <c r="N95" s="29"/>
      <c r="O95" s="29"/>
      <c r="P95" s="29"/>
      <c r="Q95" s="31">
        <f t="shared" si="3"/>
        <v>0</v>
      </c>
      <c r="R95" s="97">
        <f t="shared" si="2"/>
        <v>0</v>
      </c>
    </row>
    <row r="96" spans="1:18" x14ac:dyDescent="0.25">
      <c r="A96" s="26">
        <v>74</v>
      </c>
      <c r="B96" s="27" t="s">
        <v>95</v>
      </c>
      <c r="C96" s="28" t="s">
        <v>21</v>
      </c>
      <c r="D96" s="29"/>
      <c r="E96" s="29"/>
      <c r="F96" s="29"/>
      <c r="G96" s="29"/>
      <c r="H96" s="29">
        <f>I96*0.6</f>
        <v>4.5599999999999998E-3</v>
      </c>
      <c r="I96" s="29">
        <v>7.6E-3</v>
      </c>
      <c r="J96" s="29"/>
      <c r="K96" s="29"/>
      <c r="L96" s="30"/>
      <c r="M96" s="29"/>
      <c r="N96" s="29"/>
      <c r="O96" s="29"/>
      <c r="P96" s="29"/>
      <c r="Q96" s="31">
        <f t="shared" si="3"/>
        <v>4.5599999999999998E-3</v>
      </c>
      <c r="R96" s="97">
        <f t="shared" si="2"/>
        <v>7.6E-3</v>
      </c>
    </row>
    <row r="97" spans="1:18" x14ac:dyDescent="0.25">
      <c r="A97" s="26">
        <v>75</v>
      </c>
      <c r="B97" s="27" t="s">
        <v>96</v>
      </c>
      <c r="C97" s="28" t="s">
        <v>21</v>
      </c>
      <c r="D97" s="29"/>
      <c r="E97" s="29"/>
      <c r="F97" s="29"/>
      <c r="G97" s="29">
        <v>2.6249999999999999E-2</v>
      </c>
      <c r="H97" s="29">
        <f>I97*0.6</f>
        <v>9.75E-3</v>
      </c>
      <c r="I97" s="29">
        <v>1.6250000000000001E-2</v>
      </c>
      <c r="J97" s="29"/>
      <c r="K97" s="29"/>
      <c r="L97" s="30"/>
      <c r="M97" s="29"/>
      <c r="N97" s="29"/>
      <c r="O97" s="29"/>
      <c r="P97" s="29"/>
      <c r="Q97" s="31">
        <f t="shared" si="3"/>
        <v>9.75E-3</v>
      </c>
      <c r="R97" s="97">
        <f t="shared" si="2"/>
        <v>4.2499999999999996E-2</v>
      </c>
    </row>
    <row r="98" spans="1:18" x14ac:dyDescent="0.25">
      <c r="A98" s="26">
        <v>76</v>
      </c>
      <c r="B98" s="27" t="s">
        <v>97</v>
      </c>
      <c r="C98" s="28" t="s">
        <v>21</v>
      </c>
      <c r="D98" s="29"/>
      <c r="E98" s="29"/>
      <c r="F98" s="29">
        <v>6.1199999999999997E-2</v>
      </c>
      <c r="G98" s="29">
        <v>2.5499999999999998E-2</v>
      </c>
      <c r="H98" s="29"/>
      <c r="I98" s="29"/>
      <c r="J98" s="29"/>
      <c r="K98" s="29"/>
      <c r="L98" s="30"/>
      <c r="M98" s="29"/>
      <c r="N98" s="29"/>
      <c r="O98" s="29"/>
      <c r="P98" s="29"/>
      <c r="Q98" s="31">
        <f t="shared" si="3"/>
        <v>6.1199999999999997E-2</v>
      </c>
      <c r="R98" s="97">
        <f t="shared" si="2"/>
        <v>2.5499999999999998E-2</v>
      </c>
    </row>
    <row r="99" spans="1:18" x14ac:dyDescent="0.25">
      <c r="A99" s="26">
        <v>77</v>
      </c>
      <c r="B99" s="27" t="s">
        <v>98</v>
      </c>
      <c r="C99" s="28" t="s">
        <v>21</v>
      </c>
      <c r="D99" s="29"/>
      <c r="E99" s="29"/>
      <c r="F99" s="29"/>
      <c r="G99" s="29"/>
      <c r="H99" s="29"/>
      <c r="I99" s="29"/>
      <c r="J99" s="29"/>
      <c r="K99" s="29"/>
      <c r="L99" s="30"/>
      <c r="M99" s="29"/>
      <c r="N99" s="29"/>
      <c r="O99" s="29"/>
      <c r="P99" s="29"/>
      <c r="Q99" s="31">
        <f t="shared" si="3"/>
        <v>0</v>
      </c>
      <c r="R99" s="97">
        <f t="shared" si="2"/>
        <v>0</v>
      </c>
    </row>
    <row r="100" spans="1:18" x14ac:dyDescent="0.25">
      <c r="A100" s="26">
        <v>78</v>
      </c>
      <c r="B100" s="40" t="s">
        <v>99</v>
      </c>
      <c r="C100" s="41" t="s">
        <v>21</v>
      </c>
      <c r="D100" s="29"/>
      <c r="E100" s="29"/>
      <c r="F100" s="29"/>
      <c r="G100" s="29">
        <v>2.5499999999999998E-2</v>
      </c>
      <c r="H100" s="29"/>
      <c r="I100" s="29"/>
      <c r="J100" s="29"/>
      <c r="K100" s="29"/>
      <c r="L100" s="30"/>
      <c r="M100" s="29"/>
      <c r="N100" s="29"/>
      <c r="O100" s="29"/>
      <c r="P100" s="29"/>
      <c r="Q100" s="31">
        <f t="shared" si="3"/>
        <v>0</v>
      </c>
      <c r="R100" s="97">
        <f t="shared" si="2"/>
        <v>2.5499999999999998E-2</v>
      </c>
    </row>
    <row r="101" spans="1:18" x14ac:dyDescent="0.25">
      <c r="A101" s="26">
        <v>79</v>
      </c>
      <c r="B101" s="40" t="s">
        <v>100</v>
      </c>
      <c r="C101" s="41" t="s">
        <v>21</v>
      </c>
      <c r="D101" s="29"/>
      <c r="E101" s="29"/>
      <c r="F101" s="29"/>
      <c r="G101" s="29"/>
      <c r="H101" s="29"/>
      <c r="I101" s="29"/>
      <c r="J101" s="29"/>
      <c r="K101" s="29"/>
      <c r="L101" s="30"/>
      <c r="M101" s="29"/>
      <c r="N101" s="29"/>
      <c r="O101" s="29"/>
      <c r="P101" s="29"/>
      <c r="Q101" s="31">
        <f t="shared" si="3"/>
        <v>0</v>
      </c>
      <c r="R101" s="97">
        <f t="shared" si="2"/>
        <v>0</v>
      </c>
    </row>
    <row r="102" spans="1:18" x14ac:dyDescent="0.25">
      <c r="A102" s="26">
        <v>80</v>
      </c>
      <c r="B102" s="40" t="s">
        <v>101</v>
      </c>
      <c r="C102" s="41" t="s">
        <v>21</v>
      </c>
      <c r="D102" s="29"/>
      <c r="E102" s="29"/>
      <c r="F102" s="29"/>
      <c r="G102" s="29"/>
      <c r="H102" s="29"/>
      <c r="I102" s="29"/>
      <c r="J102" s="29"/>
      <c r="K102" s="29"/>
      <c r="L102" s="30"/>
      <c r="M102" s="29"/>
      <c r="N102" s="29"/>
      <c r="O102" s="29"/>
      <c r="P102" s="29"/>
      <c r="Q102" s="31">
        <f t="shared" si="3"/>
        <v>0</v>
      </c>
      <c r="R102" s="97">
        <f t="shared" si="2"/>
        <v>0</v>
      </c>
    </row>
    <row r="103" spans="1:18" x14ac:dyDescent="0.25">
      <c r="A103" s="42"/>
      <c r="B103" s="43" t="s">
        <v>102</v>
      </c>
      <c r="C103" s="41"/>
      <c r="D103" s="29"/>
      <c r="E103" s="29"/>
      <c r="F103" s="29"/>
      <c r="G103" s="29"/>
      <c r="H103" s="29"/>
      <c r="I103" s="29"/>
      <c r="J103" s="29"/>
      <c r="K103" s="29"/>
      <c r="L103" s="30"/>
      <c r="M103" s="29"/>
      <c r="N103" s="29"/>
      <c r="O103" s="29"/>
      <c r="P103" s="29"/>
      <c r="Q103" s="31">
        <f t="shared" si="3"/>
        <v>0</v>
      </c>
      <c r="R103" s="97">
        <f t="shared" si="2"/>
        <v>0</v>
      </c>
    </row>
    <row r="104" spans="1:18" x14ac:dyDescent="0.25">
      <c r="A104" s="26">
        <v>81</v>
      </c>
      <c r="B104" s="27" t="s">
        <v>103</v>
      </c>
      <c r="C104" s="28" t="s">
        <v>21</v>
      </c>
      <c r="D104" s="29"/>
      <c r="E104" s="29"/>
      <c r="F104" s="29"/>
      <c r="G104" s="29"/>
      <c r="H104" s="29"/>
      <c r="I104" s="29"/>
      <c r="J104" s="29"/>
      <c r="K104" s="29"/>
      <c r="L104" s="30"/>
      <c r="M104" s="29"/>
      <c r="N104" s="29"/>
      <c r="O104" s="29"/>
      <c r="P104" s="29"/>
      <c r="Q104" s="31">
        <f t="shared" si="3"/>
        <v>0</v>
      </c>
      <c r="R104" s="97">
        <f t="shared" si="2"/>
        <v>0</v>
      </c>
    </row>
    <row r="105" spans="1:18" x14ac:dyDescent="0.25">
      <c r="A105" s="44">
        <v>82</v>
      </c>
      <c r="B105" s="45" t="s">
        <v>11</v>
      </c>
      <c r="C105" s="46" t="s">
        <v>21</v>
      </c>
      <c r="D105" s="29"/>
      <c r="E105" s="29"/>
      <c r="F105" s="29"/>
      <c r="G105" s="29"/>
      <c r="H105" s="29"/>
      <c r="I105" s="29"/>
      <c r="J105" s="29"/>
      <c r="K105" s="29"/>
      <c r="L105" s="30"/>
      <c r="M105" s="29"/>
      <c r="N105" s="29"/>
      <c r="O105" s="29"/>
      <c r="P105" s="29"/>
      <c r="Q105" s="31">
        <f t="shared" si="3"/>
        <v>0</v>
      </c>
      <c r="R105" s="97">
        <f t="shared" si="2"/>
        <v>0</v>
      </c>
    </row>
    <row r="106" spans="1:18" x14ac:dyDescent="0.25">
      <c r="A106" s="26">
        <v>83</v>
      </c>
      <c r="B106" s="32" t="s">
        <v>104</v>
      </c>
      <c r="C106" s="47" t="s">
        <v>21</v>
      </c>
      <c r="D106" s="29"/>
      <c r="E106" s="29"/>
      <c r="F106" s="29"/>
      <c r="G106" s="29"/>
      <c r="H106" s="29"/>
      <c r="I106" s="29"/>
      <c r="J106" s="29"/>
      <c r="K106" s="29"/>
      <c r="L106" s="30"/>
      <c r="M106" s="29"/>
      <c r="N106" s="29"/>
      <c r="O106" s="29"/>
      <c r="P106" s="29"/>
      <c r="Q106" s="31">
        <f t="shared" si="3"/>
        <v>0</v>
      </c>
      <c r="R106" s="97">
        <f t="shared" si="2"/>
        <v>0</v>
      </c>
    </row>
    <row r="107" spans="1:18" x14ac:dyDescent="0.25">
      <c r="A107" s="26">
        <v>84</v>
      </c>
      <c r="B107" s="32" t="s">
        <v>8</v>
      </c>
      <c r="C107" s="47" t="s">
        <v>105</v>
      </c>
      <c r="D107" s="29"/>
      <c r="E107" s="29"/>
      <c r="F107" s="29"/>
      <c r="G107" s="29"/>
      <c r="H107" s="29"/>
      <c r="I107" s="29"/>
      <c r="J107" s="29"/>
      <c r="K107" s="29"/>
      <c r="L107" s="30"/>
      <c r="M107" s="29"/>
      <c r="N107" s="29"/>
      <c r="O107" s="29"/>
      <c r="P107" s="29"/>
      <c r="Q107" s="31">
        <f t="shared" si="3"/>
        <v>0</v>
      </c>
      <c r="R107" s="97">
        <f t="shared" si="2"/>
        <v>0</v>
      </c>
    </row>
    <row r="108" spans="1:18" x14ac:dyDescent="0.25">
      <c r="A108" s="42"/>
      <c r="B108" s="43" t="s">
        <v>106</v>
      </c>
      <c r="C108" s="41"/>
      <c r="D108" s="29"/>
      <c r="E108" s="29"/>
      <c r="F108" s="29"/>
      <c r="G108" s="29"/>
      <c r="H108" s="29"/>
      <c r="I108" s="29"/>
      <c r="J108" s="29"/>
      <c r="K108" s="29"/>
      <c r="L108" s="30"/>
      <c r="M108" s="29"/>
      <c r="N108" s="29"/>
      <c r="O108" s="29"/>
      <c r="P108" s="29"/>
      <c r="Q108" s="31">
        <f t="shared" si="3"/>
        <v>0</v>
      </c>
      <c r="R108" s="97">
        <f t="shared" si="2"/>
        <v>0</v>
      </c>
    </row>
    <row r="109" spans="1:18" x14ac:dyDescent="0.25">
      <c r="A109" s="26">
        <v>85</v>
      </c>
      <c r="B109" s="32" t="s">
        <v>10</v>
      </c>
      <c r="C109" s="33" t="s">
        <v>58</v>
      </c>
      <c r="D109" s="29"/>
      <c r="E109" s="29"/>
      <c r="F109" s="30"/>
      <c r="G109" s="30"/>
      <c r="H109" s="30"/>
      <c r="I109" s="30"/>
      <c r="J109" s="29"/>
      <c r="K109" s="29"/>
      <c r="L109" s="30"/>
      <c r="M109" s="29"/>
      <c r="N109" s="29"/>
      <c r="O109" s="29"/>
      <c r="P109" s="29"/>
      <c r="Q109" s="31">
        <f t="shared" si="3"/>
        <v>0</v>
      </c>
      <c r="R109" s="97">
        <f t="shared" si="2"/>
        <v>0</v>
      </c>
    </row>
    <row r="110" spans="1:18" x14ac:dyDescent="0.25">
      <c r="A110" s="26"/>
      <c r="B110" s="43" t="s">
        <v>107</v>
      </c>
      <c r="C110" s="33"/>
      <c r="D110" s="29"/>
      <c r="E110" s="29"/>
      <c r="F110" s="29"/>
      <c r="G110" s="29"/>
      <c r="H110" s="29"/>
      <c r="I110" s="29"/>
      <c r="J110" s="29"/>
      <c r="K110" s="29"/>
      <c r="L110" s="30"/>
      <c r="M110" s="29"/>
      <c r="N110" s="29"/>
      <c r="O110" s="29"/>
      <c r="P110" s="29"/>
      <c r="Q110" s="31">
        <f t="shared" si="3"/>
        <v>0</v>
      </c>
      <c r="R110" s="97">
        <f t="shared" si="2"/>
        <v>0</v>
      </c>
    </row>
    <row r="111" spans="1:18" x14ac:dyDescent="0.25">
      <c r="A111" s="48">
        <v>86</v>
      </c>
      <c r="B111" s="32" t="s">
        <v>108</v>
      </c>
      <c r="C111" s="25" t="s">
        <v>105</v>
      </c>
      <c r="D111" s="29"/>
      <c r="E111" s="29"/>
      <c r="F111" s="29"/>
      <c r="G111" s="29"/>
      <c r="H111" s="29"/>
      <c r="I111" s="29"/>
      <c r="J111" s="29"/>
      <c r="K111" s="29"/>
      <c r="L111" s="30"/>
      <c r="M111" s="29"/>
      <c r="N111" s="29"/>
      <c r="O111" s="29"/>
      <c r="P111" s="29"/>
      <c r="Q111" s="31">
        <f t="shared" si="3"/>
        <v>0</v>
      </c>
      <c r="R111" s="97">
        <f t="shared" si="2"/>
        <v>0</v>
      </c>
    </row>
    <row r="112" spans="1:18" x14ac:dyDescent="0.25">
      <c r="A112" s="26">
        <v>87</v>
      </c>
      <c r="B112" s="32" t="s">
        <v>109</v>
      </c>
      <c r="C112" s="33" t="s">
        <v>21</v>
      </c>
      <c r="D112" s="29"/>
      <c r="E112" s="29"/>
      <c r="F112" s="29"/>
      <c r="G112" s="29"/>
      <c r="H112" s="29"/>
      <c r="I112" s="29"/>
      <c r="J112" s="29"/>
      <c r="K112" s="29"/>
      <c r="L112" s="30"/>
      <c r="M112" s="29"/>
      <c r="N112" s="29"/>
      <c r="O112" s="29"/>
      <c r="P112" s="29"/>
      <c r="Q112" s="31">
        <f t="shared" si="3"/>
        <v>0</v>
      </c>
      <c r="R112" s="97">
        <f t="shared" si="2"/>
        <v>0</v>
      </c>
    </row>
    <row r="113" spans="1:18" x14ac:dyDescent="0.25">
      <c r="B113" s="49" t="s">
        <v>110</v>
      </c>
      <c r="C113" s="25"/>
      <c r="D113" s="21"/>
      <c r="E113" s="21"/>
      <c r="F113" s="22"/>
      <c r="G113" s="22"/>
      <c r="H113" s="22"/>
      <c r="I113" s="22"/>
      <c r="J113" s="22"/>
      <c r="K113" s="22"/>
      <c r="L113" s="30"/>
      <c r="M113" s="22"/>
      <c r="N113" s="22"/>
      <c r="O113" s="22"/>
      <c r="P113" s="22"/>
      <c r="Q113" s="31">
        <f t="shared" si="3"/>
        <v>0</v>
      </c>
      <c r="R113" s="97">
        <f t="shared" si="2"/>
        <v>0</v>
      </c>
    </row>
    <row r="114" spans="1:18" x14ac:dyDescent="0.25">
      <c r="A114" s="26">
        <v>88</v>
      </c>
      <c r="B114" s="27" t="s">
        <v>111</v>
      </c>
      <c r="C114" s="46" t="s">
        <v>21</v>
      </c>
      <c r="D114" s="29"/>
      <c r="E114" s="29"/>
      <c r="F114" s="29"/>
      <c r="G114" s="29"/>
      <c r="H114" s="29"/>
      <c r="I114" s="29"/>
      <c r="J114" s="29"/>
      <c r="K114" s="29"/>
      <c r="L114" s="30"/>
      <c r="M114" s="29"/>
      <c r="N114" s="29"/>
      <c r="O114" s="29"/>
      <c r="P114" s="29"/>
      <c r="Q114" s="31">
        <f t="shared" si="3"/>
        <v>0</v>
      </c>
      <c r="R114" s="97">
        <f t="shared" si="2"/>
        <v>0</v>
      </c>
    </row>
  </sheetData>
  <mergeCells count="10">
    <mergeCell ref="R8:R9"/>
    <mergeCell ref="A1:Q3"/>
    <mergeCell ref="A4:Q6"/>
    <mergeCell ref="D7:Q7"/>
    <mergeCell ref="Q8:Q9"/>
    <mergeCell ref="H9:I9"/>
    <mergeCell ref="J9:K9"/>
    <mergeCell ref="M9:N9"/>
    <mergeCell ref="O9:P9"/>
    <mergeCell ref="D8:P8"/>
  </mergeCells>
  <pageMargins left="0.7" right="0.7" top="0.75" bottom="0.75" header="0.3" footer="0.3"/>
  <pageSetup paperSize="9" scale="2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4"/>
  <sheetViews>
    <sheetView workbookViewId="0">
      <selection activeCell="B16" sqref="B16"/>
    </sheetView>
  </sheetViews>
  <sheetFormatPr defaultRowHeight="15" x14ac:dyDescent="0.25"/>
  <cols>
    <col min="1" max="1" width="3.7109375" customWidth="1"/>
    <col min="2" max="2" width="27.85546875" customWidth="1"/>
    <col min="3" max="3" width="3.7109375" customWidth="1"/>
    <col min="4" max="5" width="13.85546875" customWidth="1"/>
    <col min="6" max="6" width="8.42578125" customWidth="1"/>
    <col min="7" max="7" width="8.7109375" customWidth="1"/>
    <col min="8" max="8" width="14.7109375" customWidth="1"/>
    <col min="9" max="9" width="12" customWidth="1"/>
    <col min="10" max="10" width="11.85546875" customWidth="1"/>
    <col min="11" max="11" width="11.28515625" style="50" customWidth="1"/>
    <col min="12" max="12" width="15" customWidth="1"/>
    <col min="217" max="217" width="3.7109375" customWidth="1"/>
    <col min="218" max="218" width="27.85546875" customWidth="1"/>
    <col min="219" max="219" width="3.7109375" customWidth="1"/>
    <col min="220" max="259" width="0" hidden="1" customWidth="1"/>
    <col min="260" max="260" width="10.28515625" customWidth="1"/>
    <col min="262" max="262" width="12.5703125" customWidth="1"/>
    <col min="266" max="266" width="10.7109375" customWidth="1"/>
    <col min="473" max="473" width="3.7109375" customWidth="1"/>
    <col min="474" max="474" width="27.85546875" customWidth="1"/>
    <col min="475" max="475" width="3.7109375" customWidth="1"/>
    <col min="476" max="515" width="0" hidden="1" customWidth="1"/>
    <col min="516" max="516" width="10.28515625" customWidth="1"/>
    <col min="518" max="518" width="12.5703125" customWidth="1"/>
    <col min="522" max="522" width="10.7109375" customWidth="1"/>
    <col min="729" max="729" width="3.7109375" customWidth="1"/>
    <col min="730" max="730" width="27.85546875" customWidth="1"/>
    <col min="731" max="731" width="3.7109375" customWidth="1"/>
    <col min="732" max="771" width="0" hidden="1" customWidth="1"/>
    <col min="772" max="772" width="10.28515625" customWidth="1"/>
    <col min="774" max="774" width="12.5703125" customWidth="1"/>
    <col min="778" max="778" width="10.7109375" customWidth="1"/>
    <col min="985" max="985" width="3.7109375" customWidth="1"/>
    <col min="986" max="986" width="27.85546875" customWidth="1"/>
    <col min="987" max="987" width="3.7109375" customWidth="1"/>
    <col min="988" max="1027" width="0" hidden="1" customWidth="1"/>
    <col min="1028" max="1028" width="10.28515625" customWidth="1"/>
    <col min="1030" max="1030" width="12.5703125" customWidth="1"/>
    <col min="1034" max="1034" width="10.7109375" customWidth="1"/>
    <col min="1241" max="1241" width="3.7109375" customWidth="1"/>
    <col min="1242" max="1242" width="27.85546875" customWidth="1"/>
    <col min="1243" max="1243" width="3.7109375" customWidth="1"/>
    <col min="1244" max="1283" width="0" hidden="1" customWidth="1"/>
    <col min="1284" max="1284" width="10.28515625" customWidth="1"/>
    <col min="1286" max="1286" width="12.5703125" customWidth="1"/>
    <col min="1290" max="1290" width="10.7109375" customWidth="1"/>
    <col min="1497" max="1497" width="3.7109375" customWidth="1"/>
    <col min="1498" max="1498" width="27.85546875" customWidth="1"/>
    <col min="1499" max="1499" width="3.7109375" customWidth="1"/>
    <col min="1500" max="1539" width="0" hidden="1" customWidth="1"/>
    <col min="1540" max="1540" width="10.28515625" customWidth="1"/>
    <col min="1542" max="1542" width="12.5703125" customWidth="1"/>
    <col min="1546" max="1546" width="10.7109375" customWidth="1"/>
    <col min="1753" max="1753" width="3.7109375" customWidth="1"/>
    <col min="1754" max="1754" width="27.85546875" customWidth="1"/>
    <col min="1755" max="1755" width="3.7109375" customWidth="1"/>
    <col min="1756" max="1795" width="0" hidden="1" customWidth="1"/>
    <col min="1796" max="1796" width="10.28515625" customWidth="1"/>
    <col min="1798" max="1798" width="12.5703125" customWidth="1"/>
    <col min="1802" max="1802" width="10.7109375" customWidth="1"/>
    <col min="2009" max="2009" width="3.7109375" customWidth="1"/>
    <col min="2010" max="2010" width="27.85546875" customWidth="1"/>
    <col min="2011" max="2011" width="3.7109375" customWidth="1"/>
    <col min="2012" max="2051" width="0" hidden="1" customWidth="1"/>
    <col min="2052" max="2052" width="10.28515625" customWidth="1"/>
    <col min="2054" max="2054" width="12.5703125" customWidth="1"/>
    <col min="2058" max="2058" width="10.7109375" customWidth="1"/>
    <col min="2265" max="2265" width="3.7109375" customWidth="1"/>
    <col min="2266" max="2266" width="27.85546875" customWidth="1"/>
    <col min="2267" max="2267" width="3.7109375" customWidth="1"/>
    <col min="2268" max="2307" width="0" hidden="1" customWidth="1"/>
    <col min="2308" max="2308" width="10.28515625" customWidth="1"/>
    <col min="2310" max="2310" width="12.5703125" customWidth="1"/>
    <col min="2314" max="2314" width="10.7109375" customWidth="1"/>
    <col min="2521" max="2521" width="3.7109375" customWidth="1"/>
    <col min="2522" max="2522" width="27.85546875" customWidth="1"/>
    <col min="2523" max="2523" width="3.7109375" customWidth="1"/>
    <col min="2524" max="2563" width="0" hidden="1" customWidth="1"/>
    <col min="2564" max="2564" width="10.28515625" customWidth="1"/>
    <col min="2566" max="2566" width="12.5703125" customWidth="1"/>
    <col min="2570" max="2570" width="10.7109375" customWidth="1"/>
    <col min="2777" max="2777" width="3.7109375" customWidth="1"/>
    <col min="2778" max="2778" width="27.85546875" customWidth="1"/>
    <col min="2779" max="2779" width="3.7109375" customWidth="1"/>
    <col min="2780" max="2819" width="0" hidden="1" customWidth="1"/>
    <col min="2820" max="2820" width="10.28515625" customWidth="1"/>
    <col min="2822" max="2822" width="12.5703125" customWidth="1"/>
    <col min="2826" max="2826" width="10.7109375" customWidth="1"/>
    <col min="3033" max="3033" width="3.7109375" customWidth="1"/>
    <col min="3034" max="3034" width="27.85546875" customWidth="1"/>
    <col min="3035" max="3035" width="3.7109375" customWidth="1"/>
    <col min="3036" max="3075" width="0" hidden="1" customWidth="1"/>
    <col min="3076" max="3076" width="10.28515625" customWidth="1"/>
    <col min="3078" max="3078" width="12.5703125" customWidth="1"/>
    <col min="3082" max="3082" width="10.7109375" customWidth="1"/>
    <col min="3289" max="3289" width="3.7109375" customWidth="1"/>
    <col min="3290" max="3290" width="27.85546875" customWidth="1"/>
    <col min="3291" max="3291" width="3.7109375" customWidth="1"/>
    <col min="3292" max="3331" width="0" hidden="1" customWidth="1"/>
    <col min="3332" max="3332" width="10.28515625" customWidth="1"/>
    <col min="3334" max="3334" width="12.5703125" customWidth="1"/>
    <col min="3338" max="3338" width="10.7109375" customWidth="1"/>
    <col min="3545" max="3545" width="3.7109375" customWidth="1"/>
    <col min="3546" max="3546" width="27.85546875" customWidth="1"/>
    <col min="3547" max="3547" width="3.7109375" customWidth="1"/>
    <col min="3548" max="3587" width="0" hidden="1" customWidth="1"/>
    <col min="3588" max="3588" width="10.28515625" customWidth="1"/>
    <col min="3590" max="3590" width="12.5703125" customWidth="1"/>
    <col min="3594" max="3594" width="10.7109375" customWidth="1"/>
    <col min="3801" max="3801" width="3.7109375" customWidth="1"/>
    <col min="3802" max="3802" width="27.85546875" customWidth="1"/>
    <col min="3803" max="3803" width="3.7109375" customWidth="1"/>
    <col min="3804" max="3843" width="0" hidden="1" customWidth="1"/>
    <col min="3844" max="3844" width="10.28515625" customWidth="1"/>
    <col min="3846" max="3846" width="12.5703125" customWidth="1"/>
    <col min="3850" max="3850" width="10.7109375" customWidth="1"/>
    <col min="4057" max="4057" width="3.7109375" customWidth="1"/>
    <col min="4058" max="4058" width="27.85546875" customWidth="1"/>
    <col min="4059" max="4059" width="3.7109375" customWidth="1"/>
    <col min="4060" max="4099" width="0" hidden="1" customWidth="1"/>
    <col min="4100" max="4100" width="10.28515625" customWidth="1"/>
    <col min="4102" max="4102" width="12.5703125" customWidth="1"/>
    <col min="4106" max="4106" width="10.7109375" customWidth="1"/>
    <col min="4313" max="4313" width="3.7109375" customWidth="1"/>
    <col min="4314" max="4314" width="27.85546875" customWidth="1"/>
    <col min="4315" max="4315" width="3.7109375" customWidth="1"/>
    <col min="4316" max="4355" width="0" hidden="1" customWidth="1"/>
    <col min="4356" max="4356" width="10.28515625" customWidth="1"/>
    <col min="4358" max="4358" width="12.5703125" customWidth="1"/>
    <col min="4362" max="4362" width="10.7109375" customWidth="1"/>
    <col min="4569" max="4569" width="3.7109375" customWidth="1"/>
    <col min="4570" max="4570" width="27.85546875" customWidth="1"/>
    <col min="4571" max="4571" width="3.7109375" customWidth="1"/>
    <col min="4572" max="4611" width="0" hidden="1" customWidth="1"/>
    <col min="4612" max="4612" width="10.28515625" customWidth="1"/>
    <col min="4614" max="4614" width="12.5703125" customWidth="1"/>
    <col min="4618" max="4618" width="10.7109375" customWidth="1"/>
    <col min="4825" max="4825" width="3.7109375" customWidth="1"/>
    <col min="4826" max="4826" width="27.85546875" customWidth="1"/>
    <col min="4827" max="4827" width="3.7109375" customWidth="1"/>
    <col min="4828" max="4867" width="0" hidden="1" customWidth="1"/>
    <col min="4868" max="4868" width="10.28515625" customWidth="1"/>
    <col min="4870" max="4870" width="12.5703125" customWidth="1"/>
    <col min="4874" max="4874" width="10.7109375" customWidth="1"/>
    <col min="5081" max="5081" width="3.7109375" customWidth="1"/>
    <col min="5082" max="5082" width="27.85546875" customWidth="1"/>
    <col min="5083" max="5083" width="3.7109375" customWidth="1"/>
    <col min="5084" max="5123" width="0" hidden="1" customWidth="1"/>
    <col min="5124" max="5124" width="10.28515625" customWidth="1"/>
    <col min="5126" max="5126" width="12.5703125" customWidth="1"/>
    <col min="5130" max="5130" width="10.7109375" customWidth="1"/>
    <col min="5337" max="5337" width="3.7109375" customWidth="1"/>
    <col min="5338" max="5338" width="27.85546875" customWidth="1"/>
    <col min="5339" max="5339" width="3.7109375" customWidth="1"/>
    <col min="5340" max="5379" width="0" hidden="1" customWidth="1"/>
    <col min="5380" max="5380" width="10.28515625" customWidth="1"/>
    <col min="5382" max="5382" width="12.5703125" customWidth="1"/>
    <col min="5386" max="5386" width="10.7109375" customWidth="1"/>
    <col min="5593" max="5593" width="3.7109375" customWidth="1"/>
    <col min="5594" max="5594" width="27.85546875" customWidth="1"/>
    <col min="5595" max="5595" width="3.7109375" customWidth="1"/>
    <col min="5596" max="5635" width="0" hidden="1" customWidth="1"/>
    <col min="5636" max="5636" width="10.28515625" customWidth="1"/>
    <col min="5638" max="5638" width="12.5703125" customWidth="1"/>
    <col min="5642" max="5642" width="10.7109375" customWidth="1"/>
    <col min="5849" max="5849" width="3.7109375" customWidth="1"/>
    <col min="5850" max="5850" width="27.85546875" customWidth="1"/>
    <col min="5851" max="5851" width="3.7109375" customWidth="1"/>
    <col min="5852" max="5891" width="0" hidden="1" customWidth="1"/>
    <col min="5892" max="5892" width="10.28515625" customWidth="1"/>
    <col min="5894" max="5894" width="12.5703125" customWidth="1"/>
    <col min="5898" max="5898" width="10.7109375" customWidth="1"/>
    <col min="6105" max="6105" width="3.7109375" customWidth="1"/>
    <col min="6106" max="6106" width="27.85546875" customWidth="1"/>
    <col min="6107" max="6107" width="3.7109375" customWidth="1"/>
    <col min="6108" max="6147" width="0" hidden="1" customWidth="1"/>
    <col min="6148" max="6148" width="10.28515625" customWidth="1"/>
    <col min="6150" max="6150" width="12.5703125" customWidth="1"/>
    <col min="6154" max="6154" width="10.7109375" customWidth="1"/>
    <col min="6361" max="6361" width="3.7109375" customWidth="1"/>
    <col min="6362" max="6362" width="27.85546875" customWidth="1"/>
    <col min="6363" max="6363" width="3.7109375" customWidth="1"/>
    <col min="6364" max="6403" width="0" hidden="1" customWidth="1"/>
    <col min="6404" max="6404" width="10.28515625" customWidth="1"/>
    <col min="6406" max="6406" width="12.5703125" customWidth="1"/>
    <col min="6410" max="6410" width="10.7109375" customWidth="1"/>
    <col min="6617" max="6617" width="3.7109375" customWidth="1"/>
    <col min="6618" max="6618" width="27.85546875" customWidth="1"/>
    <col min="6619" max="6619" width="3.7109375" customWidth="1"/>
    <col min="6620" max="6659" width="0" hidden="1" customWidth="1"/>
    <col min="6660" max="6660" width="10.28515625" customWidth="1"/>
    <col min="6662" max="6662" width="12.5703125" customWidth="1"/>
    <col min="6666" max="6666" width="10.7109375" customWidth="1"/>
    <col min="6873" max="6873" width="3.7109375" customWidth="1"/>
    <col min="6874" max="6874" width="27.85546875" customWidth="1"/>
    <col min="6875" max="6875" width="3.7109375" customWidth="1"/>
    <col min="6876" max="6915" width="0" hidden="1" customWidth="1"/>
    <col min="6916" max="6916" width="10.28515625" customWidth="1"/>
    <col min="6918" max="6918" width="12.5703125" customWidth="1"/>
    <col min="6922" max="6922" width="10.7109375" customWidth="1"/>
    <col min="7129" max="7129" width="3.7109375" customWidth="1"/>
    <col min="7130" max="7130" width="27.85546875" customWidth="1"/>
    <col min="7131" max="7131" width="3.7109375" customWidth="1"/>
    <col min="7132" max="7171" width="0" hidden="1" customWidth="1"/>
    <col min="7172" max="7172" width="10.28515625" customWidth="1"/>
    <col min="7174" max="7174" width="12.5703125" customWidth="1"/>
    <col min="7178" max="7178" width="10.7109375" customWidth="1"/>
    <col min="7385" max="7385" width="3.7109375" customWidth="1"/>
    <col min="7386" max="7386" width="27.85546875" customWidth="1"/>
    <col min="7387" max="7387" width="3.7109375" customWidth="1"/>
    <col min="7388" max="7427" width="0" hidden="1" customWidth="1"/>
    <col min="7428" max="7428" width="10.28515625" customWidth="1"/>
    <col min="7430" max="7430" width="12.5703125" customWidth="1"/>
    <col min="7434" max="7434" width="10.7109375" customWidth="1"/>
    <col min="7641" max="7641" width="3.7109375" customWidth="1"/>
    <col min="7642" max="7642" width="27.85546875" customWidth="1"/>
    <col min="7643" max="7643" width="3.7109375" customWidth="1"/>
    <col min="7644" max="7683" width="0" hidden="1" customWidth="1"/>
    <col min="7684" max="7684" width="10.28515625" customWidth="1"/>
    <col min="7686" max="7686" width="12.5703125" customWidth="1"/>
    <col min="7690" max="7690" width="10.7109375" customWidth="1"/>
    <col min="7897" max="7897" width="3.7109375" customWidth="1"/>
    <col min="7898" max="7898" width="27.85546875" customWidth="1"/>
    <col min="7899" max="7899" width="3.7109375" customWidth="1"/>
    <col min="7900" max="7939" width="0" hidden="1" customWidth="1"/>
    <col min="7940" max="7940" width="10.28515625" customWidth="1"/>
    <col min="7942" max="7942" width="12.5703125" customWidth="1"/>
    <col min="7946" max="7946" width="10.7109375" customWidth="1"/>
    <col min="8153" max="8153" width="3.7109375" customWidth="1"/>
    <col min="8154" max="8154" width="27.85546875" customWidth="1"/>
    <col min="8155" max="8155" width="3.7109375" customWidth="1"/>
    <col min="8156" max="8195" width="0" hidden="1" customWidth="1"/>
    <col min="8196" max="8196" width="10.28515625" customWidth="1"/>
    <col min="8198" max="8198" width="12.5703125" customWidth="1"/>
    <col min="8202" max="8202" width="10.7109375" customWidth="1"/>
    <col min="8409" max="8409" width="3.7109375" customWidth="1"/>
    <col min="8410" max="8410" width="27.85546875" customWidth="1"/>
    <col min="8411" max="8411" width="3.7109375" customWidth="1"/>
    <col min="8412" max="8451" width="0" hidden="1" customWidth="1"/>
    <col min="8452" max="8452" width="10.28515625" customWidth="1"/>
    <col min="8454" max="8454" width="12.5703125" customWidth="1"/>
    <col min="8458" max="8458" width="10.7109375" customWidth="1"/>
    <col min="8665" max="8665" width="3.7109375" customWidth="1"/>
    <col min="8666" max="8666" width="27.85546875" customWidth="1"/>
    <col min="8667" max="8667" width="3.7109375" customWidth="1"/>
    <col min="8668" max="8707" width="0" hidden="1" customWidth="1"/>
    <col min="8708" max="8708" width="10.28515625" customWidth="1"/>
    <col min="8710" max="8710" width="12.5703125" customWidth="1"/>
    <col min="8714" max="8714" width="10.7109375" customWidth="1"/>
    <col min="8921" max="8921" width="3.7109375" customWidth="1"/>
    <col min="8922" max="8922" width="27.85546875" customWidth="1"/>
    <col min="8923" max="8923" width="3.7109375" customWidth="1"/>
    <col min="8924" max="8963" width="0" hidden="1" customWidth="1"/>
    <col min="8964" max="8964" width="10.28515625" customWidth="1"/>
    <col min="8966" max="8966" width="12.5703125" customWidth="1"/>
    <col min="8970" max="8970" width="10.7109375" customWidth="1"/>
    <col min="9177" max="9177" width="3.7109375" customWidth="1"/>
    <col min="9178" max="9178" width="27.85546875" customWidth="1"/>
    <col min="9179" max="9179" width="3.7109375" customWidth="1"/>
    <col min="9180" max="9219" width="0" hidden="1" customWidth="1"/>
    <col min="9220" max="9220" width="10.28515625" customWidth="1"/>
    <col min="9222" max="9222" width="12.5703125" customWidth="1"/>
    <col min="9226" max="9226" width="10.7109375" customWidth="1"/>
    <col min="9433" max="9433" width="3.7109375" customWidth="1"/>
    <col min="9434" max="9434" width="27.85546875" customWidth="1"/>
    <col min="9435" max="9435" width="3.7109375" customWidth="1"/>
    <col min="9436" max="9475" width="0" hidden="1" customWidth="1"/>
    <col min="9476" max="9476" width="10.28515625" customWidth="1"/>
    <col min="9478" max="9478" width="12.5703125" customWidth="1"/>
    <col min="9482" max="9482" width="10.7109375" customWidth="1"/>
    <col min="9689" max="9689" width="3.7109375" customWidth="1"/>
    <col min="9690" max="9690" width="27.85546875" customWidth="1"/>
    <col min="9691" max="9691" width="3.7109375" customWidth="1"/>
    <col min="9692" max="9731" width="0" hidden="1" customWidth="1"/>
    <col min="9732" max="9732" width="10.28515625" customWidth="1"/>
    <col min="9734" max="9734" width="12.5703125" customWidth="1"/>
    <col min="9738" max="9738" width="10.7109375" customWidth="1"/>
    <col min="9945" max="9945" width="3.7109375" customWidth="1"/>
    <col min="9946" max="9946" width="27.85546875" customWidth="1"/>
    <col min="9947" max="9947" width="3.7109375" customWidth="1"/>
    <col min="9948" max="9987" width="0" hidden="1" customWidth="1"/>
    <col min="9988" max="9988" width="10.28515625" customWidth="1"/>
    <col min="9990" max="9990" width="12.5703125" customWidth="1"/>
    <col min="9994" max="9994" width="10.7109375" customWidth="1"/>
    <col min="10201" max="10201" width="3.7109375" customWidth="1"/>
    <col min="10202" max="10202" width="27.85546875" customWidth="1"/>
    <col min="10203" max="10203" width="3.7109375" customWidth="1"/>
    <col min="10204" max="10243" width="0" hidden="1" customWidth="1"/>
    <col min="10244" max="10244" width="10.28515625" customWidth="1"/>
    <col min="10246" max="10246" width="12.5703125" customWidth="1"/>
    <col min="10250" max="10250" width="10.7109375" customWidth="1"/>
    <col min="10457" max="10457" width="3.7109375" customWidth="1"/>
    <col min="10458" max="10458" width="27.85546875" customWidth="1"/>
    <col min="10459" max="10459" width="3.7109375" customWidth="1"/>
    <col min="10460" max="10499" width="0" hidden="1" customWidth="1"/>
    <col min="10500" max="10500" width="10.28515625" customWidth="1"/>
    <col min="10502" max="10502" width="12.5703125" customWidth="1"/>
    <col min="10506" max="10506" width="10.7109375" customWidth="1"/>
    <col min="10713" max="10713" width="3.7109375" customWidth="1"/>
    <col min="10714" max="10714" width="27.85546875" customWidth="1"/>
    <col min="10715" max="10715" width="3.7109375" customWidth="1"/>
    <col min="10716" max="10755" width="0" hidden="1" customWidth="1"/>
    <col min="10756" max="10756" width="10.28515625" customWidth="1"/>
    <col min="10758" max="10758" width="12.5703125" customWidth="1"/>
    <col min="10762" max="10762" width="10.7109375" customWidth="1"/>
    <col min="10969" max="10969" width="3.7109375" customWidth="1"/>
    <col min="10970" max="10970" width="27.85546875" customWidth="1"/>
    <col min="10971" max="10971" width="3.7109375" customWidth="1"/>
    <col min="10972" max="11011" width="0" hidden="1" customWidth="1"/>
    <col min="11012" max="11012" width="10.28515625" customWidth="1"/>
    <col min="11014" max="11014" width="12.5703125" customWidth="1"/>
    <col min="11018" max="11018" width="10.7109375" customWidth="1"/>
    <col min="11225" max="11225" width="3.7109375" customWidth="1"/>
    <col min="11226" max="11226" width="27.85546875" customWidth="1"/>
    <col min="11227" max="11227" width="3.7109375" customWidth="1"/>
    <col min="11228" max="11267" width="0" hidden="1" customWidth="1"/>
    <col min="11268" max="11268" width="10.28515625" customWidth="1"/>
    <col min="11270" max="11270" width="12.5703125" customWidth="1"/>
    <col min="11274" max="11274" width="10.7109375" customWidth="1"/>
    <col min="11481" max="11481" width="3.7109375" customWidth="1"/>
    <col min="11482" max="11482" width="27.85546875" customWidth="1"/>
    <col min="11483" max="11483" width="3.7109375" customWidth="1"/>
    <col min="11484" max="11523" width="0" hidden="1" customWidth="1"/>
    <col min="11524" max="11524" width="10.28515625" customWidth="1"/>
    <col min="11526" max="11526" width="12.5703125" customWidth="1"/>
    <col min="11530" max="11530" width="10.7109375" customWidth="1"/>
    <col min="11737" max="11737" width="3.7109375" customWidth="1"/>
    <col min="11738" max="11738" width="27.85546875" customWidth="1"/>
    <col min="11739" max="11739" width="3.7109375" customWidth="1"/>
    <col min="11740" max="11779" width="0" hidden="1" customWidth="1"/>
    <col min="11780" max="11780" width="10.28515625" customWidth="1"/>
    <col min="11782" max="11782" width="12.5703125" customWidth="1"/>
    <col min="11786" max="11786" width="10.7109375" customWidth="1"/>
    <col min="11993" max="11993" width="3.7109375" customWidth="1"/>
    <col min="11994" max="11994" width="27.85546875" customWidth="1"/>
    <col min="11995" max="11995" width="3.7109375" customWidth="1"/>
    <col min="11996" max="12035" width="0" hidden="1" customWidth="1"/>
    <col min="12036" max="12036" width="10.28515625" customWidth="1"/>
    <col min="12038" max="12038" width="12.5703125" customWidth="1"/>
    <col min="12042" max="12042" width="10.7109375" customWidth="1"/>
    <col min="12249" max="12249" width="3.7109375" customWidth="1"/>
    <col min="12250" max="12250" width="27.85546875" customWidth="1"/>
    <col min="12251" max="12251" width="3.7109375" customWidth="1"/>
    <col min="12252" max="12291" width="0" hidden="1" customWidth="1"/>
    <col min="12292" max="12292" width="10.28515625" customWidth="1"/>
    <col min="12294" max="12294" width="12.5703125" customWidth="1"/>
    <col min="12298" max="12298" width="10.7109375" customWidth="1"/>
    <col min="12505" max="12505" width="3.7109375" customWidth="1"/>
    <col min="12506" max="12506" width="27.85546875" customWidth="1"/>
    <col min="12507" max="12507" width="3.7109375" customWidth="1"/>
    <col min="12508" max="12547" width="0" hidden="1" customWidth="1"/>
    <col min="12548" max="12548" width="10.28515625" customWidth="1"/>
    <col min="12550" max="12550" width="12.5703125" customWidth="1"/>
    <col min="12554" max="12554" width="10.7109375" customWidth="1"/>
    <col min="12761" max="12761" width="3.7109375" customWidth="1"/>
    <col min="12762" max="12762" width="27.85546875" customWidth="1"/>
    <col min="12763" max="12763" width="3.7109375" customWidth="1"/>
    <col min="12764" max="12803" width="0" hidden="1" customWidth="1"/>
    <col min="12804" max="12804" width="10.28515625" customWidth="1"/>
    <col min="12806" max="12806" width="12.5703125" customWidth="1"/>
    <col min="12810" max="12810" width="10.7109375" customWidth="1"/>
    <col min="13017" max="13017" width="3.7109375" customWidth="1"/>
    <col min="13018" max="13018" width="27.85546875" customWidth="1"/>
    <col min="13019" max="13019" width="3.7109375" customWidth="1"/>
    <col min="13020" max="13059" width="0" hidden="1" customWidth="1"/>
    <col min="13060" max="13060" width="10.28515625" customWidth="1"/>
    <col min="13062" max="13062" width="12.5703125" customWidth="1"/>
    <col min="13066" max="13066" width="10.7109375" customWidth="1"/>
    <col min="13273" max="13273" width="3.7109375" customWidth="1"/>
    <col min="13274" max="13274" width="27.85546875" customWidth="1"/>
    <col min="13275" max="13275" width="3.7109375" customWidth="1"/>
    <col min="13276" max="13315" width="0" hidden="1" customWidth="1"/>
    <col min="13316" max="13316" width="10.28515625" customWidth="1"/>
    <col min="13318" max="13318" width="12.5703125" customWidth="1"/>
    <col min="13322" max="13322" width="10.7109375" customWidth="1"/>
    <col min="13529" max="13529" width="3.7109375" customWidth="1"/>
    <col min="13530" max="13530" width="27.85546875" customWidth="1"/>
    <col min="13531" max="13531" width="3.7109375" customWidth="1"/>
    <col min="13532" max="13571" width="0" hidden="1" customWidth="1"/>
    <col min="13572" max="13572" width="10.28515625" customWidth="1"/>
    <col min="13574" max="13574" width="12.5703125" customWidth="1"/>
    <col min="13578" max="13578" width="10.7109375" customWidth="1"/>
    <col min="13785" max="13785" width="3.7109375" customWidth="1"/>
    <col min="13786" max="13786" width="27.85546875" customWidth="1"/>
    <col min="13787" max="13787" width="3.7109375" customWidth="1"/>
    <col min="13788" max="13827" width="0" hidden="1" customWidth="1"/>
    <col min="13828" max="13828" width="10.28515625" customWidth="1"/>
    <col min="13830" max="13830" width="12.5703125" customWidth="1"/>
    <col min="13834" max="13834" width="10.7109375" customWidth="1"/>
    <col min="14041" max="14041" width="3.7109375" customWidth="1"/>
    <col min="14042" max="14042" width="27.85546875" customWidth="1"/>
    <col min="14043" max="14043" width="3.7109375" customWidth="1"/>
    <col min="14044" max="14083" width="0" hidden="1" customWidth="1"/>
    <col min="14084" max="14084" width="10.28515625" customWidth="1"/>
    <col min="14086" max="14086" width="12.5703125" customWidth="1"/>
    <col min="14090" max="14090" width="10.7109375" customWidth="1"/>
    <col min="14297" max="14297" width="3.7109375" customWidth="1"/>
    <col min="14298" max="14298" width="27.85546875" customWidth="1"/>
    <col min="14299" max="14299" width="3.7109375" customWidth="1"/>
    <col min="14300" max="14339" width="0" hidden="1" customWidth="1"/>
    <col min="14340" max="14340" width="10.28515625" customWidth="1"/>
    <col min="14342" max="14342" width="12.5703125" customWidth="1"/>
    <col min="14346" max="14346" width="10.7109375" customWidth="1"/>
    <col min="14553" max="14553" width="3.7109375" customWidth="1"/>
    <col min="14554" max="14554" width="27.85546875" customWidth="1"/>
    <col min="14555" max="14555" width="3.7109375" customWidth="1"/>
    <col min="14556" max="14595" width="0" hidden="1" customWidth="1"/>
    <col min="14596" max="14596" width="10.28515625" customWidth="1"/>
    <col min="14598" max="14598" width="12.5703125" customWidth="1"/>
    <col min="14602" max="14602" width="10.7109375" customWidth="1"/>
    <col min="14809" max="14809" width="3.7109375" customWidth="1"/>
    <col min="14810" max="14810" width="27.85546875" customWidth="1"/>
    <col min="14811" max="14811" width="3.7109375" customWidth="1"/>
    <col min="14812" max="14851" width="0" hidden="1" customWidth="1"/>
    <col min="14852" max="14852" width="10.28515625" customWidth="1"/>
    <col min="14854" max="14854" width="12.5703125" customWidth="1"/>
    <col min="14858" max="14858" width="10.7109375" customWidth="1"/>
    <col min="15065" max="15065" width="3.7109375" customWidth="1"/>
    <col min="15066" max="15066" width="27.85546875" customWidth="1"/>
    <col min="15067" max="15067" width="3.7109375" customWidth="1"/>
    <col min="15068" max="15107" width="0" hidden="1" customWidth="1"/>
    <col min="15108" max="15108" width="10.28515625" customWidth="1"/>
    <col min="15110" max="15110" width="12.5703125" customWidth="1"/>
    <col min="15114" max="15114" width="10.7109375" customWidth="1"/>
    <col min="15321" max="15321" width="3.7109375" customWidth="1"/>
    <col min="15322" max="15322" width="27.85546875" customWidth="1"/>
    <col min="15323" max="15323" width="3.7109375" customWidth="1"/>
    <col min="15324" max="15363" width="0" hidden="1" customWidth="1"/>
    <col min="15364" max="15364" width="10.28515625" customWidth="1"/>
    <col min="15366" max="15366" width="12.5703125" customWidth="1"/>
    <col min="15370" max="15370" width="10.7109375" customWidth="1"/>
    <col min="15577" max="15577" width="3.7109375" customWidth="1"/>
    <col min="15578" max="15578" width="27.85546875" customWidth="1"/>
    <col min="15579" max="15579" width="3.7109375" customWidth="1"/>
    <col min="15580" max="15619" width="0" hidden="1" customWidth="1"/>
    <col min="15620" max="15620" width="10.28515625" customWidth="1"/>
    <col min="15622" max="15622" width="12.5703125" customWidth="1"/>
    <col min="15626" max="15626" width="10.7109375" customWidth="1"/>
    <col min="15833" max="15833" width="3.7109375" customWidth="1"/>
    <col min="15834" max="15834" width="27.85546875" customWidth="1"/>
    <col min="15835" max="15835" width="3.7109375" customWidth="1"/>
    <col min="15836" max="15875" width="0" hidden="1" customWidth="1"/>
    <col min="15876" max="15876" width="10.28515625" customWidth="1"/>
    <col min="15878" max="15878" width="12.5703125" customWidth="1"/>
    <col min="15882" max="15882" width="10.7109375" customWidth="1"/>
    <col min="16089" max="16089" width="3.7109375" customWidth="1"/>
    <col min="16090" max="16090" width="27.85546875" customWidth="1"/>
    <col min="16091" max="16091" width="3.7109375" customWidth="1"/>
    <col min="16092" max="16131" width="0" hidden="1" customWidth="1"/>
    <col min="16132" max="16132" width="10.28515625" customWidth="1"/>
    <col min="16134" max="16134" width="12.5703125" customWidth="1"/>
    <col min="16138" max="16138" width="10.7109375" customWidth="1"/>
  </cols>
  <sheetData>
    <row r="1" spans="1:12" x14ac:dyDescent="0.25">
      <c r="A1" s="138" t="s">
        <v>172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2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2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</row>
    <row r="4" spans="1:12" x14ac:dyDescent="0.25">
      <c r="A4" s="148" t="s">
        <v>188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</row>
    <row r="5" spans="1:12" x14ac:dyDescent="0.25">
      <c r="A5" s="148"/>
      <c r="B5" s="148"/>
      <c r="C5" s="148"/>
      <c r="D5" s="148"/>
      <c r="E5" s="148"/>
      <c r="F5" s="148"/>
      <c r="G5" s="148"/>
      <c r="H5" s="148"/>
      <c r="I5" s="148"/>
      <c r="J5" s="148"/>
      <c r="K5" s="148"/>
    </row>
    <row r="6" spans="1:12" x14ac:dyDescent="0.25">
      <c r="A6" s="148"/>
      <c r="B6" s="148"/>
      <c r="C6" s="148"/>
      <c r="D6" s="148"/>
      <c r="E6" s="148"/>
      <c r="F6" s="148"/>
      <c r="G6" s="148"/>
      <c r="H6" s="148"/>
      <c r="I6" s="148"/>
      <c r="J6" s="148"/>
      <c r="K6" s="148"/>
    </row>
    <row r="7" spans="1:12" ht="38.25" x14ac:dyDescent="0.25">
      <c r="A7" s="1" t="s">
        <v>1</v>
      </c>
      <c r="B7" s="2" t="s">
        <v>2</v>
      </c>
      <c r="C7" s="3" t="s">
        <v>3</v>
      </c>
      <c r="D7" s="133" t="s">
        <v>4</v>
      </c>
      <c r="E7" s="133"/>
      <c r="F7" s="133"/>
      <c r="G7" s="133"/>
      <c r="H7" s="133"/>
      <c r="I7" s="133"/>
      <c r="J7" s="133"/>
      <c r="K7" s="133"/>
      <c r="L7" s="25"/>
    </row>
    <row r="8" spans="1:12" ht="15" customHeight="1" x14ac:dyDescent="0.25">
      <c r="A8" s="1"/>
      <c r="B8" s="2"/>
      <c r="C8" s="3"/>
      <c r="D8" s="145" t="s">
        <v>127</v>
      </c>
      <c r="E8" s="146"/>
      <c r="F8" s="146"/>
      <c r="G8" s="146"/>
      <c r="H8" s="146"/>
      <c r="I8" s="146"/>
      <c r="J8" s="146"/>
      <c r="K8" s="126" t="s">
        <v>114</v>
      </c>
      <c r="L8" s="137" t="s">
        <v>189</v>
      </c>
    </row>
    <row r="9" spans="1:12" s="7" customFormat="1" ht="22.5" x14ac:dyDescent="0.25">
      <c r="A9" s="4"/>
      <c r="B9" s="5" t="s">
        <v>196</v>
      </c>
      <c r="C9" s="6"/>
      <c r="D9" s="118" t="s">
        <v>112</v>
      </c>
      <c r="E9" s="117" t="s">
        <v>180</v>
      </c>
      <c r="F9" s="134" t="s">
        <v>146</v>
      </c>
      <c r="G9" s="135"/>
      <c r="H9" s="52" t="s">
        <v>139</v>
      </c>
      <c r="I9" s="122" t="s">
        <v>117</v>
      </c>
      <c r="J9" s="123" t="s">
        <v>118</v>
      </c>
      <c r="K9" s="127"/>
      <c r="L9" s="137"/>
    </row>
    <row r="10" spans="1:12" s="12" customFormat="1" ht="21" x14ac:dyDescent="0.35">
      <c r="A10" s="8"/>
      <c r="B10" s="9" t="s">
        <v>12</v>
      </c>
      <c r="C10" s="10"/>
      <c r="D10" s="11" t="s">
        <v>155</v>
      </c>
      <c r="E10" s="11" t="s">
        <v>156</v>
      </c>
      <c r="F10" s="11" t="s">
        <v>155</v>
      </c>
      <c r="G10" s="11" t="s">
        <v>156</v>
      </c>
      <c r="H10" s="121" t="s">
        <v>186</v>
      </c>
      <c r="I10" s="11" t="s">
        <v>155</v>
      </c>
      <c r="J10" s="11" t="s">
        <v>155</v>
      </c>
      <c r="K10" s="124">
        <v>1</v>
      </c>
      <c r="L10" s="125">
        <v>1</v>
      </c>
    </row>
    <row r="11" spans="1:12" s="18" customFormat="1" ht="11.25" x14ac:dyDescent="0.2">
      <c r="A11" s="13"/>
      <c r="B11" s="14" t="s">
        <v>13</v>
      </c>
      <c r="C11" s="15"/>
      <c r="D11" s="16" t="s">
        <v>119</v>
      </c>
      <c r="E11" s="16" t="s">
        <v>15</v>
      </c>
      <c r="F11" s="16" t="s">
        <v>126</v>
      </c>
      <c r="G11" s="16" t="s">
        <v>183</v>
      </c>
      <c r="H11" s="16" t="s">
        <v>140</v>
      </c>
      <c r="I11" s="16" t="s">
        <v>121</v>
      </c>
      <c r="J11" s="16" t="s">
        <v>17</v>
      </c>
      <c r="K11" s="17"/>
      <c r="L11" s="84"/>
    </row>
    <row r="12" spans="1:12" x14ac:dyDescent="0.25">
      <c r="A12" s="8"/>
      <c r="B12" s="19" t="s">
        <v>19</v>
      </c>
      <c r="C12" s="20"/>
      <c r="D12" s="21"/>
      <c r="E12" s="21"/>
      <c r="F12" s="22"/>
      <c r="G12" s="22"/>
      <c r="H12" s="23"/>
      <c r="I12" s="22"/>
      <c r="J12" s="22"/>
      <c r="K12" s="24"/>
      <c r="L12" s="25"/>
    </row>
    <row r="13" spans="1:12" x14ac:dyDescent="0.25">
      <c r="A13" s="26">
        <v>1</v>
      </c>
      <c r="B13" s="27" t="s">
        <v>20</v>
      </c>
      <c r="C13" s="28" t="s">
        <v>21</v>
      </c>
      <c r="D13" s="29"/>
      <c r="E13" s="29"/>
      <c r="F13" s="29"/>
      <c r="G13" s="29"/>
      <c r="H13" s="30"/>
      <c r="I13" s="29"/>
      <c r="J13" s="29"/>
      <c r="K13" s="31"/>
      <c r="L13" s="103"/>
    </row>
    <row r="14" spans="1:12" x14ac:dyDescent="0.25">
      <c r="A14" s="26">
        <v>2</v>
      </c>
      <c r="B14" s="32" t="s">
        <v>22</v>
      </c>
      <c r="C14" s="33" t="s">
        <v>21</v>
      </c>
      <c r="D14" s="29"/>
      <c r="E14" s="29"/>
      <c r="F14" s="29"/>
      <c r="G14" s="29"/>
      <c r="H14" s="30"/>
      <c r="I14" s="29"/>
      <c r="J14" s="29">
        <v>0.03</v>
      </c>
      <c r="K14" s="31">
        <f>(D14+F14+H14+I14+J14)*$K$10</f>
        <v>0.03</v>
      </c>
      <c r="L14" s="103">
        <f>(E14+G14+H14+I14+J14)*$L$10</f>
        <v>0.03</v>
      </c>
    </row>
    <row r="15" spans="1:12" x14ac:dyDescent="0.25">
      <c r="A15" s="26">
        <v>3</v>
      </c>
      <c r="B15" s="27" t="s">
        <v>23</v>
      </c>
      <c r="C15" s="28" t="s">
        <v>21</v>
      </c>
      <c r="D15" s="29"/>
      <c r="E15" s="29"/>
      <c r="F15" s="29"/>
      <c r="G15" s="29"/>
      <c r="H15" s="30"/>
      <c r="I15" s="29">
        <v>0.02</v>
      </c>
      <c r="J15" s="29"/>
      <c r="K15" s="31">
        <f>(D15+F15+H15+I15+J15)*$K$10</f>
        <v>0.02</v>
      </c>
      <c r="L15" s="103">
        <f t="shared" ref="L15:L70" si="0">(E15+G15+H15+I15+J15)*$L$10</f>
        <v>0.02</v>
      </c>
    </row>
    <row r="16" spans="1:12" x14ac:dyDescent="0.25">
      <c r="A16" s="26">
        <v>4</v>
      </c>
      <c r="B16" s="27" t="s">
        <v>24</v>
      </c>
      <c r="C16" s="28" t="s">
        <v>21</v>
      </c>
      <c r="D16" s="29"/>
      <c r="E16" s="29"/>
      <c r="F16" s="29"/>
      <c r="G16" s="29"/>
      <c r="H16" s="30"/>
      <c r="I16" s="29"/>
      <c r="J16" s="29"/>
      <c r="K16" s="31"/>
      <c r="L16" s="103"/>
    </row>
    <row r="17" spans="1:12" x14ac:dyDescent="0.25">
      <c r="A17" s="8"/>
      <c r="B17" s="19" t="s">
        <v>25</v>
      </c>
      <c r="C17" s="20"/>
      <c r="D17" s="21"/>
      <c r="E17" s="21"/>
      <c r="F17" s="22"/>
      <c r="G17" s="22"/>
      <c r="H17" s="30"/>
      <c r="I17" s="22"/>
      <c r="J17" s="22"/>
      <c r="K17" s="31"/>
      <c r="L17" s="103"/>
    </row>
    <row r="18" spans="1:12" x14ac:dyDescent="0.25">
      <c r="A18" s="26">
        <v>5</v>
      </c>
      <c r="B18" s="32" t="s">
        <v>26</v>
      </c>
      <c r="C18" s="33" t="s">
        <v>21</v>
      </c>
      <c r="D18" s="29"/>
      <c r="E18" s="29"/>
      <c r="F18" s="29"/>
      <c r="G18" s="29"/>
      <c r="H18" s="30"/>
      <c r="I18" s="29"/>
      <c r="J18" s="29"/>
      <c r="K18" s="31"/>
      <c r="L18" s="103"/>
    </row>
    <row r="19" spans="1:12" x14ac:dyDescent="0.25">
      <c r="A19" s="26">
        <v>6</v>
      </c>
      <c r="B19" s="27" t="s">
        <v>27</v>
      </c>
      <c r="C19" s="28" t="s">
        <v>21</v>
      </c>
      <c r="D19" s="29"/>
      <c r="E19" s="29"/>
      <c r="F19" s="29"/>
      <c r="G19" s="29"/>
      <c r="H19" s="30"/>
      <c r="I19" s="29"/>
      <c r="J19" s="29"/>
      <c r="K19" s="31"/>
      <c r="L19" s="103"/>
    </row>
    <row r="20" spans="1:12" x14ac:dyDescent="0.25">
      <c r="A20" s="26">
        <v>7</v>
      </c>
      <c r="B20" s="27" t="s">
        <v>28</v>
      </c>
      <c r="C20" s="28" t="s">
        <v>21</v>
      </c>
      <c r="D20" s="29"/>
      <c r="E20" s="29"/>
      <c r="F20" s="29"/>
      <c r="G20" s="29"/>
      <c r="H20" s="30"/>
      <c r="I20" s="29"/>
      <c r="J20" s="29"/>
      <c r="K20" s="31"/>
      <c r="L20" s="103"/>
    </row>
    <row r="21" spans="1:12" x14ac:dyDescent="0.25">
      <c r="A21" s="26">
        <v>8</v>
      </c>
      <c r="B21" s="32" t="s">
        <v>29</v>
      </c>
      <c r="C21" s="33" t="s">
        <v>21</v>
      </c>
      <c r="D21" s="29"/>
      <c r="E21" s="29"/>
      <c r="F21" s="29"/>
      <c r="G21" s="29"/>
      <c r="H21" s="30"/>
      <c r="I21" s="29"/>
      <c r="J21" s="29"/>
      <c r="K21" s="31"/>
      <c r="L21" s="103"/>
    </row>
    <row r="22" spans="1:12" x14ac:dyDescent="0.25">
      <c r="A22" s="26">
        <v>9</v>
      </c>
      <c r="B22" s="27" t="s">
        <v>30</v>
      </c>
      <c r="C22" s="28" t="s">
        <v>21</v>
      </c>
      <c r="D22" s="29"/>
      <c r="E22" s="29"/>
      <c r="F22" s="29">
        <v>9.6000000000000002E-2</v>
      </c>
      <c r="G22" s="29">
        <v>9.6000000000000002E-2</v>
      </c>
      <c r="H22" s="30"/>
      <c r="I22" s="29"/>
      <c r="J22" s="29"/>
      <c r="K22" s="31">
        <f>(D22+F22+H22+I22+J22)*$K$10</f>
        <v>9.6000000000000002E-2</v>
      </c>
      <c r="L22" s="103">
        <f t="shared" si="0"/>
        <v>9.6000000000000002E-2</v>
      </c>
    </row>
    <row r="23" spans="1:12" x14ac:dyDescent="0.25">
      <c r="A23" s="26">
        <v>10</v>
      </c>
      <c r="B23" s="36" t="s">
        <v>31</v>
      </c>
      <c r="C23" s="37" t="s">
        <v>21</v>
      </c>
      <c r="D23" s="29"/>
      <c r="E23" s="29"/>
      <c r="F23" s="29"/>
      <c r="G23" s="29"/>
      <c r="H23" s="30"/>
      <c r="I23" s="29"/>
      <c r="J23" s="29"/>
      <c r="K23" s="31"/>
      <c r="L23" s="103"/>
    </row>
    <row r="24" spans="1:12" ht="21" x14ac:dyDescent="0.25">
      <c r="A24" s="26">
        <v>11</v>
      </c>
      <c r="B24" s="54" t="s">
        <v>158</v>
      </c>
      <c r="C24" s="37" t="s">
        <v>105</v>
      </c>
      <c r="D24" s="29"/>
      <c r="E24" s="29"/>
      <c r="F24" s="29"/>
      <c r="G24" s="29"/>
      <c r="H24" s="30"/>
      <c r="I24" s="29"/>
      <c r="J24" s="29"/>
      <c r="K24" s="31"/>
      <c r="L24" s="103"/>
    </row>
    <row r="25" spans="1:12" ht="21" x14ac:dyDescent="0.25">
      <c r="A25" s="26">
        <v>12</v>
      </c>
      <c r="B25" s="54" t="s">
        <v>159</v>
      </c>
      <c r="C25" s="37" t="s">
        <v>105</v>
      </c>
      <c r="D25" s="29"/>
      <c r="E25" s="29"/>
      <c r="F25" s="29"/>
      <c r="G25" s="29"/>
      <c r="H25" s="30"/>
      <c r="I25" s="29"/>
      <c r="J25" s="29"/>
      <c r="K25" s="31"/>
      <c r="L25" s="103"/>
    </row>
    <row r="26" spans="1:12" x14ac:dyDescent="0.25">
      <c r="A26" s="26">
        <v>13</v>
      </c>
      <c r="B26" s="54" t="s">
        <v>161</v>
      </c>
      <c r="C26" s="37" t="s">
        <v>105</v>
      </c>
      <c r="D26" s="29"/>
      <c r="E26" s="29"/>
      <c r="F26" s="29"/>
      <c r="G26" s="29"/>
      <c r="H26" s="30"/>
      <c r="I26" s="29"/>
      <c r="J26" s="29"/>
      <c r="K26" s="31"/>
      <c r="L26" s="103"/>
    </row>
    <row r="27" spans="1:12" ht="21" x14ac:dyDescent="0.25">
      <c r="A27" s="26">
        <v>14</v>
      </c>
      <c r="B27" s="54" t="s">
        <v>160</v>
      </c>
      <c r="C27" s="37" t="s">
        <v>105</v>
      </c>
      <c r="D27" s="29"/>
      <c r="E27" s="29"/>
      <c r="F27" s="29"/>
      <c r="G27" s="29"/>
      <c r="H27" s="30"/>
      <c r="I27" s="29"/>
      <c r="J27" s="29"/>
      <c r="K27" s="31"/>
      <c r="L27" s="103"/>
    </row>
    <row r="28" spans="1:12" x14ac:dyDescent="0.25">
      <c r="A28" s="26">
        <v>15</v>
      </c>
      <c r="B28" s="54" t="s">
        <v>122</v>
      </c>
      <c r="C28" s="37" t="s">
        <v>21</v>
      </c>
      <c r="D28" s="29"/>
      <c r="E28" s="29"/>
      <c r="F28" s="29"/>
      <c r="G28" s="29"/>
      <c r="H28" s="30"/>
      <c r="I28" s="29"/>
      <c r="J28" s="29"/>
      <c r="K28" s="31"/>
      <c r="L28" s="103"/>
    </row>
    <row r="29" spans="1:12" x14ac:dyDescent="0.25">
      <c r="A29" s="8"/>
      <c r="B29" s="19" t="s">
        <v>32</v>
      </c>
      <c r="C29" s="20"/>
      <c r="D29" s="29"/>
      <c r="E29" s="29"/>
      <c r="F29" s="29"/>
      <c r="G29" s="29"/>
      <c r="H29" s="30"/>
      <c r="I29" s="29"/>
      <c r="J29" s="29"/>
      <c r="K29" s="31"/>
      <c r="L29" s="103"/>
    </row>
    <row r="30" spans="1:12" x14ac:dyDescent="0.25">
      <c r="A30" s="26">
        <v>16</v>
      </c>
      <c r="B30" s="32" t="s">
        <v>33</v>
      </c>
      <c r="C30" s="33" t="s">
        <v>21</v>
      </c>
      <c r="D30" s="29"/>
      <c r="E30" s="29"/>
      <c r="F30" s="29"/>
      <c r="G30" s="29"/>
      <c r="H30" s="30"/>
      <c r="I30" s="29"/>
      <c r="J30" s="29"/>
      <c r="K30" s="31"/>
      <c r="L30" s="103"/>
    </row>
    <row r="31" spans="1:12" x14ac:dyDescent="0.25">
      <c r="A31" s="26">
        <v>17</v>
      </c>
      <c r="B31" s="32" t="s">
        <v>34</v>
      </c>
      <c r="C31" s="33" t="s">
        <v>21</v>
      </c>
      <c r="D31" s="29"/>
      <c r="E31" s="29"/>
      <c r="F31" s="29"/>
      <c r="G31" s="29"/>
      <c r="H31" s="30"/>
      <c r="I31" s="29"/>
      <c r="J31" s="29"/>
      <c r="K31" s="31"/>
      <c r="L31" s="103"/>
    </row>
    <row r="32" spans="1:12" x14ac:dyDescent="0.25">
      <c r="A32" s="26">
        <v>18</v>
      </c>
      <c r="B32" s="55" t="s">
        <v>162</v>
      </c>
      <c r="C32" s="56" t="s">
        <v>105</v>
      </c>
      <c r="D32" s="29"/>
      <c r="E32" s="29"/>
      <c r="F32" s="29"/>
      <c r="G32" s="29"/>
      <c r="H32" s="30"/>
      <c r="I32" s="29"/>
      <c r="J32" s="29"/>
      <c r="K32" s="31"/>
      <c r="L32" s="103"/>
    </row>
    <row r="33" spans="1:12" x14ac:dyDescent="0.25">
      <c r="A33" s="26">
        <v>19</v>
      </c>
      <c r="B33" s="55" t="s">
        <v>163</v>
      </c>
      <c r="C33" s="56" t="s">
        <v>105</v>
      </c>
      <c r="D33" s="29"/>
      <c r="E33" s="29"/>
      <c r="F33" s="29"/>
      <c r="G33" s="29"/>
      <c r="H33" s="30"/>
      <c r="I33" s="29"/>
      <c r="J33" s="29"/>
      <c r="K33" s="31"/>
      <c r="L33" s="103"/>
    </row>
    <row r="34" spans="1:12" x14ac:dyDescent="0.25">
      <c r="A34" s="8"/>
      <c r="B34" s="19" t="s">
        <v>35</v>
      </c>
      <c r="C34" s="20"/>
      <c r="D34" s="21"/>
      <c r="E34" s="21"/>
      <c r="F34" s="22"/>
      <c r="G34" s="22"/>
      <c r="H34" s="30"/>
      <c r="I34" s="22"/>
      <c r="J34" s="22"/>
      <c r="K34" s="31"/>
      <c r="L34" s="103"/>
    </row>
    <row r="35" spans="1:12" x14ac:dyDescent="0.25">
      <c r="A35" s="26">
        <v>20</v>
      </c>
      <c r="B35" s="27" t="s">
        <v>36</v>
      </c>
      <c r="C35" s="28" t="s">
        <v>21</v>
      </c>
      <c r="D35" s="29"/>
      <c r="E35" s="29"/>
      <c r="F35" s="29"/>
      <c r="G35" s="29"/>
      <c r="H35" s="30"/>
      <c r="I35" s="29"/>
      <c r="J35" s="29"/>
      <c r="K35" s="31"/>
      <c r="L35" s="103"/>
    </row>
    <row r="36" spans="1:12" x14ac:dyDescent="0.25">
      <c r="A36" s="26">
        <v>21</v>
      </c>
      <c r="B36" s="32" t="s">
        <v>37</v>
      </c>
      <c r="C36" s="33" t="s">
        <v>21</v>
      </c>
      <c r="D36" s="29"/>
      <c r="E36" s="29"/>
      <c r="F36" s="29"/>
      <c r="G36" s="29"/>
      <c r="H36" s="30"/>
      <c r="I36" s="29"/>
      <c r="J36" s="29"/>
      <c r="K36" s="31"/>
      <c r="L36" s="103"/>
    </row>
    <row r="37" spans="1:12" x14ac:dyDescent="0.25">
      <c r="A37" s="26">
        <v>22</v>
      </c>
      <c r="B37" s="32" t="s">
        <v>38</v>
      </c>
      <c r="C37" s="33" t="s">
        <v>21</v>
      </c>
      <c r="D37" s="29"/>
      <c r="E37" s="29"/>
      <c r="F37" s="29"/>
      <c r="G37" s="29"/>
      <c r="H37" s="30"/>
      <c r="I37" s="29"/>
      <c r="J37" s="29"/>
      <c r="K37" s="31"/>
      <c r="L37" s="103"/>
    </row>
    <row r="38" spans="1:12" x14ac:dyDescent="0.25">
      <c r="A38" s="26">
        <v>23</v>
      </c>
      <c r="B38" s="32" t="s">
        <v>39</v>
      </c>
      <c r="C38" s="33" t="s">
        <v>21</v>
      </c>
      <c r="D38" s="29"/>
      <c r="E38" s="29"/>
      <c r="F38" s="29"/>
      <c r="G38" s="29"/>
      <c r="H38" s="30"/>
      <c r="I38" s="29"/>
      <c r="J38" s="29"/>
      <c r="K38" s="31"/>
      <c r="L38" s="103"/>
    </row>
    <row r="39" spans="1:12" x14ac:dyDescent="0.25">
      <c r="A39" s="26">
        <v>24</v>
      </c>
      <c r="B39" s="27" t="s">
        <v>40</v>
      </c>
      <c r="C39" s="28" t="s">
        <v>21</v>
      </c>
      <c r="D39" s="29"/>
      <c r="E39" s="29"/>
      <c r="F39" s="29"/>
      <c r="G39" s="29"/>
      <c r="H39" s="30"/>
      <c r="I39" s="29"/>
      <c r="J39" s="29"/>
      <c r="K39" s="31"/>
      <c r="L39" s="103"/>
    </row>
    <row r="40" spans="1:12" x14ac:dyDescent="0.25">
      <c r="A40" s="26">
        <v>25</v>
      </c>
      <c r="B40" s="27" t="s">
        <v>41</v>
      </c>
      <c r="C40" s="28" t="s">
        <v>21</v>
      </c>
      <c r="D40" s="29"/>
      <c r="E40" s="29"/>
      <c r="F40" s="29"/>
      <c r="G40" s="29"/>
      <c r="H40" s="30"/>
      <c r="I40" s="29"/>
      <c r="J40" s="29"/>
      <c r="K40" s="31"/>
      <c r="L40" s="103"/>
    </row>
    <row r="41" spans="1:12" x14ac:dyDescent="0.25">
      <c r="A41" s="26">
        <v>26</v>
      </c>
      <c r="B41" s="27" t="s">
        <v>42</v>
      </c>
      <c r="C41" s="28" t="s">
        <v>21</v>
      </c>
      <c r="D41" s="29"/>
      <c r="E41" s="29"/>
      <c r="F41" s="29"/>
      <c r="G41" s="29"/>
      <c r="H41" s="30"/>
      <c r="I41" s="29"/>
      <c r="J41" s="29"/>
      <c r="K41" s="31"/>
      <c r="L41" s="103"/>
    </row>
    <row r="42" spans="1:12" x14ac:dyDescent="0.25">
      <c r="A42" s="26">
        <v>27</v>
      </c>
      <c r="B42" s="27" t="s">
        <v>43</v>
      </c>
      <c r="C42" s="28" t="s">
        <v>21</v>
      </c>
      <c r="D42" s="29"/>
      <c r="E42" s="29"/>
      <c r="F42" s="29"/>
      <c r="G42" s="29"/>
      <c r="H42" s="30"/>
      <c r="I42" s="29"/>
      <c r="J42" s="29"/>
      <c r="K42" s="31"/>
      <c r="L42" s="103"/>
    </row>
    <row r="43" spans="1:12" x14ac:dyDescent="0.25">
      <c r="A43" s="26">
        <v>28</v>
      </c>
      <c r="B43" s="27" t="s">
        <v>44</v>
      </c>
      <c r="C43" s="28" t="s">
        <v>21</v>
      </c>
      <c r="D43" s="29"/>
      <c r="E43" s="29"/>
      <c r="F43" s="29"/>
      <c r="G43" s="29"/>
      <c r="H43" s="30"/>
      <c r="I43" s="29"/>
      <c r="J43" s="29"/>
      <c r="K43" s="31"/>
      <c r="L43" s="103"/>
    </row>
    <row r="44" spans="1:12" x14ac:dyDescent="0.25">
      <c r="A44" s="26">
        <v>29</v>
      </c>
      <c r="B44" s="27" t="s">
        <v>45</v>
      </c>
      <c r="C44" s="28" t="s">
        <v>21</v>
      </c>
      <c r="D44" s="29"/>
      <c r="E44" s="29"/>
      <c r="F44" s="29"/>
      <c r="G44" s="29"/>
      <c r="H44" s="30"/>
      <c r="I44" s="29"/>
      <c r="J44" s="29"/>
      <c r="K44" s="31"/>
      <c r="L44" s="103"/>
    </row>
    <row r="45" spans="1:12" x14ac:dyDescent="0.25">
      <c r="A45" s="26">
        <v>30</v>
      </c>
      <c r="B45" s="27" t="s">
        <v>46</v>
      </c>
      <c r="C45" s="28" t="s">
        <v>21</v>
      </c>
      <c r="D45" s="29"/>
      <c r="E45" s="29"/>
      <c r="F45" s="29"/>
      <c r="G45" s="29"/>
      <c r="H45" s="30"/>
      <c r="I45" s="29"/>
      <c r="J45" s="29"/>
      <c r="K45" s="31"/>
      <c r="L45" s="103"/>
    </row>
    <row r="46" spans="1:12" x14ac:dyDescent="0.25">
      <c r="A46" s="26">
        <v>31</v>
      </c>
      <c r="B46" s="32" t="s">
        <v>47</v>
      </c>
      <c r="C46" s="33" t="s">
        <v>21</v>
      </c>
      <c r="D46" s="29"/>
      <c r="E46" s="29"/>
      <c r="F46" s="29">
        <f>0.034*1.5</f>
        <v>5.1000000000000004E-2</v>
      </c>
      <c r="G46" s="29">
        <f>F46*1.2</f>
        <v>6.1200000000000004E-2</v>
      </c>
      <c r="H46" s="30"/>
      <c r="I46" s="29"/>
      <c r="J46" s="29"/>
      <c r="K46" s="31">
        <f>(D46+F46+H46+I46+J46)*$K$10</f>
        <v>5.1000000000000004E-2</v>
      </c>
      <c r="L46" s="103">
        <f t="shared" si="0"/>
        <v>6.1200000000000004E-2</v>
      </c>
    </row>
    <row r="47" spans="1:12" x14ac:dyDescent="0.25">
      <c r="A47" s="26">
        <v>32</v>
      </c>
      <c r="B47" s="27" t="s">
        <v>48</v>
      </c>
      <c r="C47" s="28" t="s">
        <v>21</v>
      </c>
      <c r="D47" s="29"/>
      <c r="E47" s="29"/>
      <c r="F47" s="29"/>
      <c r="G47" s="29"/>
      <c r="H47" s="30"/>
      <c r="I47" s="29"/>
      <c r="J47" s="29"/>
      <c r="K47" s="31"/>
      <c r="L47" s="103"/>
    </row>
    <row r="48" spans="1:12" x14ac:dyDescent="0.25">
      <c r="A48" s="26">
        <v>33</v>
      </c>
      <c r="B48" s="27" t="s">
        <v>49</v>
      </c>
      <c r="C48" s="28" t="s">
        <v>21</v>
      </c>
      <c r="D48" s="29"/>
      <c r="E48" s="29"/>
      <c r="F48" s="34"/>
      <c r="G48" s="34"/>
      <c r="H48" s="35">
        <v>1.4999999999999999E-2</v>
      </c>
      <c r="I48" s="29"/>
      <c r="J48" s="29"/>
      <c r="K48" s="31">
        <f>(D48+F48+H48+I48+J48)*$K$10</f>
        <v>1.4999999999999999E-2</v>
      </c>
      <c r="L48" s="103">
        <f t="shared" si="0"/>
        <v>1.4999999999999999E-2</v>
      </c>
    </row>
    <row r="49" spans="1:12" x14ac:dyDescent="0.25">
      <c r="A49" s="26">
        <v>34</v>
      </c>
      <c r="B49" s="27" t="s">
        <v>50</v>
      </c>
      <c r="C49" s="28" t="s">
        <v>21</v>
      </c>
      <c r="D49" s="29"/>
      <c r="E49" s="29">
        <v>1.5E-3</v>
      </c>
      <c r="F49" s="29">
        <v>3.0000000000000001E-3</v>
      </c>
      <c r="G49" s="29">
        <v>3.5000000000000001E-3</v>
      </c>
      <c r="H49" s="30"/>
      <c r="I49" s="29"/>
      <c r="J49" s="29"/>
      <c r="K49" s="31">
        <f>(D49+F49+H49+I49+J49)*$K$10</f>
        <v>3.0000000000000001E-3</v>
      </c>
      <c r="L49" s="103">
        <f t="shared" si="0"/>
        <v>5.0000000000000001E-3</v>
      </c>
    </row>
    <row r="50" spans="1:12" x14ac:dyDescent="0.25">
      <c r="A50" s="26">
        <v>35</v>
      </c>
      <c r="B50" s="36" t="s">
        <v>51</v>
      </c>
      <c r="C50" s="37" t="s">
        <v>21</v>
      </c>
      <c r="D50" s="29"/>
      <c r="E50" s="29"/>
      <c r="F50" s="29"/>
      <c r="G50" s="29"/>
      <c r="H50" s="30"/>
      <c r="I50" s="29"/>
      <c r="J50" s="29"/>
      <c r="K50" s="31"/>
      <c r="L50" s="103"/>
    </row>
    <row r="51" spans="1:12" x14ac:dyDescent="0.25">
      <c r="A51" s="8"/>
      <c r="B51" s="19" t="s">
        <v>52</v>
      </c>
      <c r="C51" s="20"/>
      <c r="D51" s="21"/>
      <c r="E51" s="21"/>
      <c r="F51" s="22"/>
      <c r="G51" s="22"/>
      <c r="H51" s="30"/>
      <c r="I51" s="22"/>
      <c r="J51" s="22"/>
      <c r="K51" s="31"/>
      <c r="L51" s="103"/>
    </row>
    <row r="52" spans="1:12" x14ac:dyDescent="0.25">
      <c r="A52" s="26">
        <v>36</v>
      </c>
      <c r="B52" s="27" t="s">
        <v>53</v>
      </c>
      <c r="C52" s="28" t="s">
        <v>21</v>
      </c>
      <c r="D52" s="29"/>
      <c r="E52" s="29">
        <v>0.01</v>
      </c>
      <c r="F52" s="29">
        <v>7.4999999999999997E-3</v>
      </c>
      <c r="G52" s="29">
        <v>8.9999999999999993E-3</v>
      </c>
      <c r="H52" s="30"/>
      <c r="I52" s="29"/>
      <c r="J52" s="29"/>
      <c r="K52" s="31">
        <f>(D52+F52+H52+I52+J52)*$K$10</f>
        <v>7.4999999999999997E-3</v>
      </c>
      <c r="L52" s="103">
        <f t="shared" si="0"/>
        <v>1.9E-2</v>
      </c>
    </row>
    <row r="53" spans="1:12" x14ac:dyDescent="0.25">
      <c r="A53" s="26">
        <v>37</v>
      </c>
      <c r="B53" s="27" t="s">
        <v>54</v>
      </c>
      <c r="C53" s="28" t="s">
        <v>21</v>
      </c>
      <c r="D53" s="29"/>
      <c r="E53" s="29"/>
      <c r="F53" s="29"/>
      <c r="G53" s="29"/>
      <c r="H53" s="30"/>
      <c r="I53" s="29"/>
      <c r="J53" s="29"/>
      <c r="K53" s="31"/>
      <c r="L53" s="103"/>
    </row>
    <row r="54" spans="1:12" x14ac:dyDescent="0.25">
      <c r="A54" s="26">
        <v>38</v>
      </c>
      <c r="B54" s="27" t="s">
        <v>55</v>
      </c>
      <c r="C54" s="28" t="s">
        <v>21</v>
      </c>
      <c r="D54" s="29"/>
      <c r="E54" s="29"/>
      <c r="F54" s="29"/>
      <c r="G54" s="29"/>
      <c r="H54" s="30"/>
      <c r="I54" s="29"/>
      <c r="J54" s="29"/>
      <c r="K54" s="31"/>
      <c r="L54" s="103"/>
    </row>
    <row r="55" spans="1:12" x14ac:dyDescent="0.25">
      <c r="A55" s="8"/>
      <c r="B55" s="19" t="s">
        <v>56</v>
      </c>
      <c r="C55" s="9"/>
      <c r="D55" s="29"/>
      <c r="E55" s="29"/>
      <c r="F55" s="29"/>
      <c r="G55" s="29"/>
      <c r="H55" s="30"/>
      <c r="I55" s="29"/>
      <c r="J55" s="29"/>
      <c r="K55" s="31"/>
      <c r="L55" s="103"/>
    </row>
    <row r="56" spans="1:12" x14ac:dyDescent="0.25">
      <c r="A56" s="26">
        <v>39</v>
      </c>
      <c r="B56" s="27" t="s">
        <v>57</v>
      </c>
      <c r="C56" s="28" t="s">
        <v>58</v>
      </c>
      <c r="D56" s="29"/>
      <c r="E56" s="29"/>
      <c r="F56" s="29"/>
      <c r="G56" s="29"/>
      <c r="H56" s="30"/>
      <c r="I56" s="29"/>
      <c r="J56" s="29"/>
      <c r="K56" s="31"/>
      <c r="L56" s="103"/>
    </row>
    <row r="57" spans="1:12" x14ac:dyDescent="0.25">
      <c r="A57" s="26">
        <v>40</v>
      </c>
      <c r="B57" s="27" t="s">
        <v>59</v>
      </c>
      <c r="C57" s="28" t="s">
        <v>21</v>
      </c>
      <c r="D57" s="29"/>
      <c r="E57" s="29"/>
      <c r="F57" s="29"/>
      <c r="G57" s="29"/>
      <c r="H57" s="30"/>
      <c r="I57" s="29"/>
      <c r="J57" s="29"/>
      <c r="K57" s="31"/>
      <c r="L57" s="103"/>
    </row>
    <row r="58" spans="1:12" x14ac:dyDescent="0.25">
      <c r="A58" s="26">
        <v>41</v>
      </c>
      <c r="B58" s="27" t="s">
        <v>60</v>
      </c>
      <c r="C58" s="28" t="s">
        <v>21</v>
      </c>
      <c r="D58" s="29"/>
      <c r="E58" s="29"/>
      <c r="F58" s="29"/>
      <c r="G58" s="29"/>
      <c r="H58" s="30"/>
      <c r="I58" s="29"/>
      <c r="J58" s="29"/>
      <c r="K58" s="31"/>
      <c r="L58" s="103"/>
    </row>
    <row r="59" spans="1:12" x14ac:dyDescent="0.25">
      <c r="A59" s="26">
        <v>42</v>
      </c>
      <c r="B59" s="27" t="s">
        <v>61</v>
      </c>
      <c r="C59" s="28" t="s">
        <v>21</v>
      </c>
      <c r="D59" s="29"/>
      <c r="E59" s="29"/>
      <c r="F59" s="29"/>
      <c r="G59" s="29"/>
      <c r="H59" s="30"/>
      <c r="I59" s="29"/>
      <c r="J59" s="29"/>
      <c r="K59" s="31"/>
      <c r="L59" s="103"/>
    </row>
    <row r="60" spans="1:12" x14ac:dyDescent="0.25">
      <c r="A60" s="26">
        <v>43</v>
      </c>
      <c r="B60" s="27" t="s">
        <v>62</v>
      </c>
      <c r="C60" s="28" t="s">
        <v>21</v>
      </c>
      <c r="D60" s="29"/>
      <c r="E60" s="29"/>
      <c r="F60" s="29"/>
      <c r="G60" s="29"/>
      <c r="H60" s="30"/>
      <c r="I60" s="29"/>
      <c r="J60" s="29"/>
      <c r="K60" s="31"/>
      <c r="L60" s="103"/>
    </row>
    <row r="61" spans="1:12" x14ac:dyDescent="0.25">
      <c r="A61" s="26">
        <v>44</v>
      </c>
      <c r="B61" s="27" t="s">
        <v>63</v>
      </c>
      <c r="C61" s="28" t="s">
        <v>21</v>
      </c>
      <c r="D61" s="29"/>
      <c r="E61" s="29"/>
      <c r="F61" s="29"/>
      <c r="G61" s="29"/>
      <c r="H61" s="30"/>
      <c r="I61" s="29"/>
      <c r="J61" s="29"/>
      <c r="K61" s="31"/>
      <c r="L61" s="103"/>
    </row>
    <row r="62" spans="1:12" x14ac:dyDescent="0.25">
      <c r="A62" s="8"/>
      <c r="B62" s="19" t="s">
        <v>64</v>
      </c>
      <c r="C62" s="9"/>
      <c r="D62" s="29"/>
      <c r="E62" s="29"/>
      <c r="F62" s="29"/>
      <c r="G62" s="29"/>
      <c r="H62" s="30"/>
      <c r="I62" s="29"/>
      <c r="J62" s="29"/>
      <c r="K62" s="31"/>
      <c r="L62" s="103"/>
    </row>
    <row r="63" spans="1:12" x14ac:dyDescent="0.25">
      <c r="A63" s="26">
        <v>45</v>
      </c>
      <c r="B63" s="32" t="s">
        <v>65</v>
      </c>
      <c r="C63" s="33" t="s">
        <v>21</v>
      </c>
      <c r="D63" s="29"/>
      <c r="E63" s="29">
        <v>2.5000000000000001E-2</v>
      </c>
      <c r="F63" s="29"/>
      <c r="G63" s="29"/>
      <c r="H63" s="30"/>
      <c r="I63" s="29"/>
      <c r="J63" s="29"/>
      <c r="K63" s="31">
        <f>(D63+F63+H63+I63+J63)*$K$10</f>
        <v>0</v>
      </c>
      <c r="L63" s="103">
        <f t="shared" si="0"/>
        <v>2.5000000000000001E-2</v>
      </c>
    </row>
    <row r="64" spans="1:12" x14ac:dyDescent="0.25">
      <c r="A64" s="26">
        <v>46</v>
      </c>
      <c r="B64" s="32" t="s">
        <v>66</v>
      </c>
      <c r="C64" s="33" t="s">
        <v>21</v>
      </c>
      <c r="D64" s="29"/>
      <c r="E64" s="29"/>
      <c r="F64" s="29"/>
      <c r="G64" s="29"/>
      <c r="H64" s="30"/>
      <c r="I64" s="29"/>
      <c r="J64" s="29"/>
      <c r="K64" s="31"/>
      <c r="L64" s="103"/>
    </row>
    <row r="65" spans="1:12" x14ac:dyDescent="0.25">
      <c r="A65" s="26">
        <v>47</v>
      </c>
      <c r="B65" s="32" t="s">
        <v>67</v>
      </c>
      <c r="C65" s="33" t="s">
        <v>21</v>
      </c>
      <c r="D65" s="29"/>
      <c r="E65" s="29"/>
      <c r="F65" s="29"/>
      <c r="G65" s="29"/>
      <c r="H65" s="30"/>
      <c r="I65" s="29"/>
      <c r="J65" s="29"/>
      <c r="K65" s="31"/>
      <c r="L65" s="103"/>
    </row>
    <row r="66" spans="1:12" x14ac:dyDescent="0.25">
      <c r="A66" s="26">
        <v>48</v>
      </c>
      <c r="B66" s="27" t="s">
        <v>68</v>
      </c>
      <c r="C66" s="28" t="s">
        <v>21</v>
      </c>
      <c r="D66" s="29"/>
      <c r="E66" s="29">
        <v>1.8800000000000001E-2</v>
      </c>
      <c r="F66" s="29"/>
      <c r="G66" s="29"/>
      <c r="H66" s="30"/>
      <c r="I66" s="29"/>
      <c r="J66" s="29"/>
      <c r="K66" s="31">
        <f>(D66+F66+H66+I66+J66)*$K$10</f>
        <v>0</v>
      </c>
      <c r="L66" s="103">
        <f t="shared" si="0"/>
        <v>1.8800000000000001E-2</v>
      </c>
    </row>
    <row r="67" spans="1:12" x14ac:dyDescent="0.25">
      <c r="A67" s="26">
        <v>49</v>
      </c>
      <c r="B67" s="27" t="s">
        <v>69</v>
      </c>
      <c r="C67" s="28" t="s">
        <v>21</v>
      </c>
      <c r="D67" s="29"/>
      <c r="E67" s="29"/>
      <c r="F67" s="29"/>
      <c r="G67" s="29"/>
      <c r="H67" s="30"/>
      <c r="I67" s="29"/>
      <c r="J67" s="29"/>
      <c r="K67" s="31"/>
      <c r="L67" s="103"/>
    </row>
    <row r="68" spans="1:12" x14ac:dyDescent="0.25">
      <c r="A68" s="26">
        <v>50</v>
      </c>
      <c r="B68" s="27" t="s">
        <v>70</v>
      </c>
      <c r="C68" s="28" t="s">
        <v>21</v>
      </c>
      <c r="D68" s="29"/>
      <c r="E68" s="29"/>
      <c r="F68" s="29">
        <v>5.0000000000000001E-3</v>
      </c>
      <c r="G68" s="29">
        <v>6.0000000000000001E-3</v>
      </c>
      <c r="H68" s="30"/>
      <c r="I68" s="29"/>
      <c r="J68" s="29"/>
      <c r="K68" s="31">
        <f>(D68+F68+H68+I68+J68)*$K$10</f>
        <v>5.0000000000000001E-3</v>
      </c>
      <c r="L68" s="103">
        <f t="shared" si="0"/>
        <v>6.0000000000000001E-3</v>
      </c>
    </row>
    <row r="69" spans="1:12" x14ac:dyDescent="0.25">
      <c r="A69" s="26"/>
      <c r="B69" s="38" t="s">
        <v>71</v>
      </c>
      <c r="C69" s="9"/>
      <c r="D69" s="29"/>
      <c r="E69" s="29"/>
      <c r="F69" s="29"/>
      <c r="G69" s="29"/>
      <c r="H69" s="30"/>
      <c r="I69" s="29"/>
      <c r="J69" s="29"/>
      <c r="K69" s="31"/>
      <c r="L69" s="103"/>
    </row>
    <row r="70" spans="1:12" x14ac:dyDescent="0.25">
      <c r="A70" s="26">
        <v>51</v>
      </c>
      <c r="B70" s="27" t="s">
        <v>72</v>
      </c>
      <c r="C70" s="28" t="s">
        <v>21</v>
      </c>
      <c r="D70" s="29"/>
      <c r="E70" s="29"/>
      <c r="F70" s="29"/>
      <c r="G70" s="29"/>
      <c r="H70" s="35">
        <v>1E-3</v>
      </c>
      <c r="I70" s="29"/>
      <c r="J70" s="29"/>
      <c r="K70" s="31">
        <f>(D70+F70+H70+I70+J70)*$K$10</f>
        <v>1E-3</v>
      </c>
      <c r="L70" s="103">
        <f t="shared" si="0"/>
        <v>1E-3</v>
      </c>
    </row>
    <row r="71" spans="1:12" x14ac:dyDescent="0.25">
      <c r="A71" s="26">
        <v>52</v>
      </c>
      <c r="B71" s="27" t="s">
        <v>73</v>
      </c>
      <c r="C71" s="28" t="s">
        <v>21</v>
      </c>
      <c r="D71" s="29"/>
      <c r="E71" s="29"/>
      <c r="F71" s="29"/>
      <c r="G71" s="29"/>
      <c r="H71" s="30"/>
      <c r="I71" s="29"/>
      <c r="J71" s="29"/>
      <c r="K71" s="31"/>
      <c r="L71" s="103"/>
    </row>
    <row r="72" spans="1:12" x14ac:dyDescent="0.25">
      <c r="A72" s="26">
        <v>53</v>
      </c>
      <c r="B72" s="27" t="s">
        <v>74</v>
      </c>
      <c r="C72" s="28" t="s">
        <v>21</v>
      </c>
      <c r="D72" s="29"/>
      <c r="E72" s="29"/>
      <c r="F72" s="29"/>
      <c r="G72" s="29"/>
      <c r="H72" s="30"/>
      <c r="I72" s="29"/>
      <c r="J72" s="29"/>
      <c r="K72" s="31"/>
      <c r="L72" s="103"/>
    </row>
    <row r="73" spans="1:12" x14ac:dyDescent="0.25">
      <c r="A73" s="26">
        <v>54</v>
      </c>
      <c r="B73" s="27" t="s">
        <v>75</v>
      </c>
      <c r="C73" s="28" t="s">
        <v>21</v>
      </c>
      <c r="D73" s="29"/>
      <c r="E73" s="29"/>
      <c r="F73" s="29"/>
      <c r="G73" s="29"/>
      <c r="H73" s="30"/>
      <c r="I73" s="29"/>
      <c r="J73" s="29"/>
      <c r="K73" s="31"/>
      <c r="L73" s="103"/>
    </row>
    <row r="74" spans="1:12" x14ac:dyDescent="0.25">
      <c r="A74" s="26">
        <v>55</v>
      </c>
      <c r="B74" s="27" t="s">
        <v>76</v>
      </c>
      <c r="C74" s="28" t="s">
        <v>21</v>
      </c>
      <c r="D74" s="29"/>
      <c r="E74" s="29"/>
      <c r="F74" s="29"/>
      <c r="G74" s="29"/>
      <c r="H74" s="30"/>
      <c r="I74" s="29"/>
      <c r="J74" s="29"/>
      <c r="K74" s="31"/>
      <c r="L74" s="103"/>
    </row>
    <row r="75" spans="1:12" x14ac:dyDescent="0.25">
      <c r="A75" s="26"/>
      <c r="B75" s="39" t="s">
        <v>77</v>
      </c>
      <c r="C75" s="9"/>
      <c r="D75" s="29"/>
      <c r="E75" s="29"/>
      <c r="F75" s="29"/>
      <c r="G75" s="29"/>
      <c r="H75" s="30"/>
      <c r="I75" s="29"/>
      <c r="J75" s="29"/>
      <c r="K75" s="31"/>
      <c r="L75" s="103"/>
    </row>
    <row r="76" spans="1:12" x14ac:dyDescent="0.25">
      <c r="A76" s="26">
        <v>56</v>
      </c>
      <c r="B76" s="27" t="s">
        <v>9</v>
      </c>
      <c r="C76" s="28" t="s">
        <v>21</v>
      </c>
      <c r="D76" s="29"/>
      <c r="E76" s="29"/>
      <c r="F76" s="29"/>
      <c r="G76" s="29"/>
      <c r="H76" s="30"/>
      <c r="I76" s="29"/>
      <c r="J76" s="29"/>
      <c r="K76" s="31"/>
      <c r="L76" s="103"/>
    </row>
    <row r="77" spans="1:12" x14ac:dyDescent="0.25">
      <c r="A77" s="26">
        <v>57</v>
      </c>
      <c r="B77" s="32" t="s">
        <v>78</v>
      </c>
      <c r="C77" s="33" t="s">
        <v>21</v>
      </c>
      <c r="D77" s="29"/>
      <c r="E77" s="29"/>
      <c r="F77" s="29"/>
      <c r="G77" s="29"/>
      <c r="H77" s="30"/>
      <c r="I77" s="29"/>
      <c r="J77" s="29"/>
      <c r="K77" s="31"/>
      <c r="L77" s="103"/>
    </row>
    <row r="78" spans="1:12" x14ac:dyDescent="0.25">
      <c r="A78" s="26">
        <v>58</v>
      </c>
      <c r="B78" s="32" t="s">
        <v>154</v>
      </c>
      <c r="C78" s="33" t="s">
        <v>21</v>
      </c>
      <c r="D78" s="29"/>
      <c r="E78" s="29"/>
      <c r="F78" s="29"/>
      <c r="G78" s="29"/>
      <c r="H78" s="30"/>
      <c r="I78" s="29"/>
      <c r="J78" s="29"/>
      <c r="K78" s="31"/>
      <c r="L78" s="103"/>
    </row>
    <row r="79" spans="1:12" x14ac:dyDescent="0.25">
      <c r="A79" s="26">
        <v>59</v>
      </c>
      <c r="B79" s="32" t="s">
        <v>79</v>
      </c>
      <c r="C79" s="33" t="s">
        <v>21</v>
      </c>
      <c r="D79" s="29"/>
      <c r="E79" s="29"/>
      <c r="F79" s="29"/>
      <c r="G79" s="29"/>
      <c r="H79" s="30"/>
      <c r="I79" s="29"/>
      <c r="J79" s="29"/>
      <c r="K79" s="31"/>
      <c r="L79" s="103"/>
    </row>
    <row r="80" spans="1:12" x14ac:dyDescent="0.25">
      <c r="A80" s="26">
        <v>60</v>
      </c>
      <c r="B80" s="27" t="s">
        <v>80</v>
      </c>
      <c r="C80" s="28" t="s">
        <v>21</v>
      </c>
      <c r="D80" s="29"/>
      <c r="E80" s="29"/>
      <c r="F80" s="29"/>
      <c r="G80" s="29"/>
      <c r="H80" s="35">
        <v>8.0000000000000002E-3</v>
      </c>
      <c r="I80" s="29"/>
      <c r="J80" s="29"/>
      <c r="K80" s="31">
        <f>(D80+F80+H80+I80+J80)*$K$10</f>
        <v>8.0000000000000002E-3</v>
      </c>
      <c r="L80" s="103">
        <f t="shared" ref="L80:L99" si="1">(E80+G80+H80+I80+J80)*$L$10</f>
        <v>8.0000000000000002E-3</v>
      </c>
    </row>
    <row r="81" spans="1:12" x14ac:dyDescent="0.25">
      <c r="A81" s="26">
        <v>61</v>
      </c>
      <c r="B81" s="27" t="s">
        <v>81</v>
      </c>
      <c r="C81" s="28" t="s">
        <v>21</v>
      </c>
      <c r="D81" s="29"/>
      <c r="E81" s="29"/>
      <c r="F81" s="29"/>
      <c r="G81" s="29"/>
      <c r="H81" s="34"/>
      <c r="I81" s="29"/>
      <c r="J81" s="29"/>
      <c r="K81" s="31"/>
      <c r="L81" s="103"/>
    </row>
    <row r="82" spans="1:12" x14ac:dyDescent="0.25">
      <c r="A82" s="26">
        <v>62</v>
      </c>
      <c r="B82" s="36" t="s">
        <v>82</v>
      </c>
      <c r="C82" s="37" t="s">
        <v>21</v>
      </c>
      <c r="D82" s="29"/>
      <c r="E82" s="29"/>
      <c r="F82" s="29"/>
      <c r="G82" s="29"/>
      <c r="H82" s="30"/>
      <c r="I82" s="29"/>
      <c r="J82" s="29"/>
      <c r="K82" s="31"/>
      <c r="L82" s="103"/>
    </row>
    <row r="83" spans="1:12" x14ac:dyDescent="0.25">
      <c r="A83" s="26"/>
      <c r="B83" s="39" t="s">
        <v>83</v>
      </c>
      <c r="C83" s="9"/>
      <c r="D83" s="29"/>
      <c r="E83" s="29"/>
      <c r="F83" s="29"/>
      <c r="G83" s="29"/>
      <c r="H83" s="30"/>
      <c r="I83" s="29"/>
      <c r="J83" s="29"/>
      <c r="K83" s="31"/>
      <c r="L83" s="103"/>
    </row>
    <row r="84" spans="1:12" x14ac:dyDescent="0.25">
      <c r="A84" s="26">
        <v>63</v>
      </c>
      <c r="B84" s="32" t="s">
        <v>84</v>
      </c>
      <c r="C84" s="33" t="s">
        <v>21</v>
      </c>
      <c r="D84" s="29"/>
      <c r="E84" s="29"/>
      <c r="F84" s="29"/>
      <c r="G84" s="29"/>
      <c r="H84" s="30"/>
      <c r="I84" s="29"/>
      <c r="J84" s="29"/>
      <c r="K84" s="31"/>
      <c r="L84" s="103"/>
    </row>
    <row r="85" spans="1:12" x14ac:dyDescent="0.25">
      <c r="A85" s="26">
        <v>64</v>
      </c>
      <c r="B85" s="32" t="s">
        <v>85</v>
      </c>
      <c r="C85" s="33" t="s">
        <v>21</v>
      </c>
      <c r="D85" s="29"/>
      <c r="E85" s="29"/>
      <c r="F85" s="29"/>
      <c r="G85" s="29"/>
      <c r="H85" s="30"/>
      <c r="I85" s="29"/>
      <c r="J85" s="29"/>
      <c r="K85" s="31"/>
      <c r="L85" s="103"/>
    </row>
    <row r="86" spans="1:12" x14ac:dyDescent="0.25">
      <c r="A86" s="26">
        <v>65</v>
      </c>
      <c r="B86" s="32" t="s">
        <v>86</v>
      </c>
      <c r="C86" s="33" t="s">
        <v>21</v>
      </c>
      <c r="D86" s="29"/>
      <c r="E86" s="29"/>
      <c r="F86" s="29"/>
      <c r="G86" s="29"/>
      <c r="H86" s="30"/>
      <c r="I86" s="29"/>
      <c r="J86" s="29"/>
      <c r="K86" s="31"/>
      <c r="L86" s="103"/>
    </row>
    <row r="87" spans="1:12" x14ac:dyDescent="0.25">
      <c r="A87" s="26">
        <v>66</v>
      </c>
      <c r="B87" s="27" t="s">
        <v>87</v>
      </c>
      <c r="C87" s="28" t="s">
        <v>21</v>
      </c>
      <c r="D87" s="29"/>
      <c r="E87" s="29"/>
      <c r="F87" s="29"/>
      <c r="G87" s="29"/>
      <c r="H87" s="30"/>
      <c r="I87" s="29"/>
      <c r="J87" s="29"/>
      <c r="K87" s="31"/>
      <c r="L87" s="103"/>
    </row>
    <row r="88" spans="1:12" x14ac:dyDescent="0.25">
      <c r="A88" s="26">
        <v>67</v>
      </c>
      <c r="B88" s="27" t="s">
        <v>88</v>
      </c>
      <c r="C88" s="28" t="s">
        <v>21</v>
      </c>
      <c r="D88" s="29"/>
      <c r="E88" s="29"/>
      <c r="F88" s="29"/>
      <c r="G88" s="29"/>
      <c r="H88" s="30"/>
      <c r="I88" s="29"/>
      <c r="J88" s="29"/>
      <c r="K88" s="31"/>
      <c r="L88" s="103"/>
    </row>
    <row r="89" spans="1:12" x14ac:dyDescent="0.25">
      <c r="A89" s="26">
        <v>68</v>
      </c>
      <c r="B89" s="36" t="s">
        <v>89</v>
      </c>
      <c r="C89" s="37" t="s">
        <v>21</v>
      </c>
      <c r="D89" s="29"/>
      <c r="E89" s="29"/>
      <c r="F89" s="29"/>
      <c r="G89" s="29"/>
      <c r="H89" s="30"/>
      <c r="I89" s="29"/>
      <c r="J89" s="29"/>
      <c r="K89" s="31"/>
      <c r="L89" s="103"/>
    </row>
    <row r="90" spans="1:12" x14ac:dyDescent="0.25">
      <c r="A90" s="26"/>
      <c r="B90" s="39" t="s">
        <v>90</v>
      </c>
      <c r="C90" s="9"/>
      <c r="D90" s="29"/>
      <c r="E90" s="29"/>
      <c r="F90" s="29"/>
      <c r="G90" s="29"/>
      <c r="H90" s="30"/>
      <c r="I90" s="29"/>
      <c r="J90" s="29"/>
      <c r="K90" s="31"/>
      <c r="L90" s="103"/>
    </row>
    <row r="91" spans="1:12" x14ac:dyDescent="0.25">
      <c r="A91" s="26">
        <v>69</v>
      </c>
      <c r="B91" s="32" t="s">
        <v>91</v>
      </c>
      <c r="C91" s="33" t="s">
        <v>21</v>
      </c>
      <c r="D91" s="29"/>
      <c r="E91" s="29"/>
      <c r="F91" s="29"/>
      <c r="G91" s="29"/>
      <c r="H91" s="30"/>
      <c r="I91" s="29"/>
      <c r="J91" s="29"/>
      <c r="K91" s="31"/>
      <c r="L91" s="103"/>
    </row>
    <row r="92" spans="1:12" x14ac:dyDescent="0.25">
      <c r="A92" s="26">
        <v>70</v>
      </c>
      <c r="B92" s="32" t="s">
        <v>92</v>
      </c>
      <c r="C92" s="33" t="s">
        <v>21</v>
      </c>
      <c r="D92" s="29"/>
      <c r="E92" s="29"/>
      <c r="F92" s="29"/>
      <c r="G92" s="29"/>
      <c r="H92" s="30"/>
      <c r="I92" s="29"/>
      <c r="J92" s="29"/>
      <c r="K92" s="31"/>
      <c r="L92" s="103"/>
    </row>
    <row r="93" spans="1:12" x14ac:dyDescent="0.25">
      <c r="A93" s="26">
        <v>71</v>
      </c>
      <c r="B93" s="27" t="s">
        <v>93</v>
      </c>
      <c r="C93" s="28" t="s">
        <v>21</v>
      </c>
      <c r="D93" s="29"/>
      <c r="E93" s="29"/>
      <c r="F93" s="29"/>
      <c r="G93" s="29"/>
      <c r="H93" s="30"/>
      <c r="I93" s="29"/>
      <c r="J93" s="29"/>
      <c r="K93" s="31"/>
      <c r="L93" s="103"/>
    </row>
    <row r="94" spans="1:12" x14ac:dyDescent="0.25">
      <c r="A94" s="26">
        <v>72</v>
      </c>
      <c r="B94" s="27" t="s">
        <v>177</v>
      </c>
      <c r="C94" s="28" t="s">
        <v>21</v>
      </c>
      <c r="D94" s="29"/>
      <c r="E94" s="29"/>
      <c r="F94" s="29"/>
      <c r="G94" s="29"/>
      <c r="H94" s="30"/>
      <c r="I94" s="29"/>
      <c r="J94" s="29"/>
      <c r="K94" s="31"/>
      <c r="L94" s="103"/>
    </row>
    <row r="95" spans="1:12" x14ac:dyDescent="0.25">
      <c r="A95" s="26">
        <v>73</v>
      </c>
      <c r="B95" s="27" t="s">
        <v>94</v>
      </c>
      <c r="C95" s="28" t="s">
        <v>21</v>
      </c>
      <c r="D95" s="29"/>
      <c r="E95" s="29">
        <v>2.8899999999999999E-2</v>
      </c>
      <c r="F95" s="29"/>
      <c r="G95" s="29"/>
      <c r="H95" s="30"/>
      <c r="I95" s="29"/>
      <c r="J95" s="29"/>
      <c r="K95" s="31"/>
      <c r="L95" s="103">
        <f t="shared" si="1"/>
        <v>2.8899999999999999E-2</v>
      </c>
    </row>
    <row r="96" spans="1:12" x14ac:dyDescent="0.25">
      <c r="A96" s="26">
        <v>74</v>
      </c>
      <c r="B96" s="27" t="s">
        <v>95</v>
      </c>
      <c r="C96" s="28" t="s">
        <v>21</v>
      </c>
      <c r="D96" s="29"/>
      <c r="E96" s="29">
        <v>1.7899999999999999E-2</v>
      </c>
      <c r="F96" s="29">
        <v>1.7999999999999999E-2</v>
      </c>
      <c r="G96" s="29">
        <f>F96*1.2</f>
        <v>2.1599999999999998E-2</v>
      </c>
      <c r="H96" s="30"/>
      <c r="I96" s="29"/>
      <c r="J96" s="29"/>
      <c r="K96" s="31">
        <f>(D96+F96+H96+I96+J96)*$K$10</f>
        <v>1.7999999999999999E-2</v>
      </c>
      <c r="L96" s="103">
        <f t="shared" si="1"/>
        <v>3.9499999999999993E-2</v>
      </c>
    </row>
    <row r="97" spans="1:12" x14ac:dyDescent="0.25">
      <c r="A97" s="26">
        <v>75</v>
      </c>
      <c r="B97" s="27" t="s">
        <v>96</v>
      </c>
      <c r="C97" s="28" t="s">
        <v>21</v>
      </c>
      <c r="D97" s="29"/>
      <c r="E97" s="29">
        <v>1.26E-2</v>
      </c>
      <c r="F97" s="29">
        <v>2.5000000000000001E-2</v>
      </c>
      <c r="G97" s="29">
        <f>F97*1.2</f>
        <v>0.03</v>
      </c>
      <c r="H97" s="30"/>
      <c r="I97" s="29"/>
      <c r="J97" s="29"/>
      <c r="K97" s="31">
        <f>(D97+F97+H97+I97+J97)*$K$10</f>
        <v>2.5000000000000001E-2</v>
      </c>
      <c r="L97" s="103">
        <f t="shared" si="1"/>
        <v>4.2599999999999999E-2</v>
      </c>
    </row>
    <row r="98" spans="1:12" x14ac:dyDescent="0.25">
      <c r="A98" s="26">
        <v>76</v>
      </c>
      <c r="B98" s="27" t="s">
        <v>97</v>
      </c>
      <c r="C98" s="28" t="s">
        <v>21</v>
      </c>
      <c r="D98" s="29"/>
      <c r="E98" s="29"/>
      <c r="F98" s="29"/>
      <c r="G98" s="29"/>
      <c r="H98" s="30"/>
      <c r="I98" s="29"/>
      <c r="J98" s="29"/>
      <c r="K98" s="31"/>
      <c r="L98" s="103"/>
    </row>
    <row r="99" spans="1:12" x14ac:dyDescent="0.25">
      <c r="A99" s="26">
        <v>77</v>
      </c>
      <c r="B99" s="27" t="s">
        <v>98</v>
      </c>
      <c r="C99" s="28" t="s">
        <v>21</v>
      </c>
      <c r="D99" s="29"/>
      <c r="E99" s="29">
        <v>1.9099999999999999E-2</v>
      </c>
      <c r="F99" s="29"/>
      <c r="G99" s="29"/>
      <c r="H99" s="30"/>
      <c r="I99" s="29"/>
      <c r="J99" s="29"/>
      <c r="K99" s="31"/>
      <c r="L99" s="103">
        <f t="shared" si="1"/>
        <v>1.9099999999999999E-2</v>
      </c>
    </row>
    <row r="100" spans="1:12" x14ac:dyDescent="0.25">
      <c r="A100" s="26">
        <v>78</v>
      </c>
      <c r="B100" s="40" t="s">
        <v>99</v>
      </c>
      <c r="C100" s="41" t="s">
        <v>21</v>
      </c>
      <c r="D100" s="29">
        <v>6.1199999999999997E-2</v>
      </c>
      <c r="E100" s="29"/>
      <c r="F100" s="29"/>
      <c r="G100" s="29"/>
      <c r="H100" s="30"/>
      <c r="I100" s="29"/>
      <c r="J100" s="29"/>
      <c r="K100" s="31">
        <f>(D100+F100+H100+I100+J100)*$K$10</f>
        <v>6.1199999999999997E-2</v>
      </c>
      <c r="L100" s="103"/>
    </row>
    <row r="101" spans="1:12" x14ac:dyDescent="0.25">
      <c r="A101" s="26">
        <v>79</v>
      </c>
      <c r="B101" s="40" t="s">
        <v>100</v>
      </c>
      <c r="C101" s="41" t="s">
        <v>21</v>
      </c>
      <c r="D101" s="29"/>
      <c r="E101" s="29"/>
      <c r="F101" s="29"/>
      <c r="G101" s="29"/>
      <c r="H101" s="30"/>
      <c r="I101" s="29"/>
      <c r="J101" s="29"/>
      <c r="K101" s="31"/>
      <c r="L101" s="103"/>
    </row>
    <row r="102" spans="1:12" x14ac:dyDescent="0.25">
      <c r="A102" s="26">
        <v>80</v>
      </c>
      <c r="B102" s="40" t="s">
        <v>101</v>
      </c>
      <c r="C102" s="41" t="s">
        <v>21</v>
      </c>
      <c r="D102" s="29"/>
      <c r="E102" s="29"/>
      <c r="F102" s="29"/>
      <c r="G102" s="29"/>
      <c r="H102" s="30"/>
      <c r="I102" s="29"/>
      <c r="J102" s="29"/>
      <c r="K102" s="31"/>
      <c r="L102" s="103"/>
    </row>
    <row r="103" spans="1:12" x14ac:dyDescent="0.25">
      <c r="A103" s="42"/>
      <c r="B103" s="43" t="s">
        <v>102</v>
      </c>
      <c r="C103" s="41"/>
      <c r="D103" s="29"/>
      <c r="E103" s="29"/>
      <c r="F103" s="29"/>
      <c r="G103" s="29"/>
      <c r="H103" s="30"/>
      <c r="I103" s="29"/>
      <c r="J103" s="29"/>
      <c r="K103" s="31"/>
      <c r="L103" s="103"/>
    </row>
    <row r="104" spans="1:12" x14ac:dyDescent="0.25">
      <c r="A104" s="26">
        <v>81</v>
      </c>
      <c r="B104" s="27" t="s">
        <v>103</v>
      </c>
      <c r="C104" s="28" t="s">
        <v>21</v>
      </c>
      <c r="D104" s="29"/>
      <c r="E104" s="29"/>
      <c r="F104" s="29"/>
      <c r="G104" s="29"/>
      <c r="H104" s="30"/>
      <c r="I104" s="29"/>
      <c r="J104" s="29"/>
      <c r="K104" s="31"/>
      <c r="L104" s="103"/>
    </row>
    <row r="105" spans="1:12" x14ac:dyDescent="0.25">
      <c r="A105" s="44">
        <v>82</v>
      </c>
      <c r="B105" s="45" t="s">
        <v>11</v>
      </c>
      <c r="C105" s="46" t="s">
        <v>21</v>
      </c>
      <c r="D105" s="29"/>
      <c r="E105" s="29"/>
      <c r="F105" s="29"/>
      <c r="G105" s="29"/>
      <c r="H105" s="30"/>
      <c r="I105" s="29"/>
      <c r="J105" s="29"/>
      <c r="K105" s="31"/>
      <c r="L105" s="103"/>
    </row>
    <row r="106" spans="1:12" x14ac:dyDescent="0.25">
      <c r="A106" s="26">
        <v>83</v>
      </c>
      <c r="B106" s="32" t="s">
        <v>104</v>
      </c>
      <c r="C106" s="47" t="s">
        <v>21</v>
      </c>
      <c r="D106" s="29"/>
      <c r="E106" s="29"/>
      <c r="F106" s="29"/>
      <c r="G106" s="29"/>
      <c r="H106" s="30"/>
      <c r="I106" s="29"/>
      <c r="J106" s="29"/>
      <c r="K106" s="31"/>
      <c r="L106" s="103"/>
    </row>
    <row r="107" spans="1:12" x14ac:dyDescent="0.25">
      <c r="A107" s="26">
        <v>84</v>
      </c>
      <c r="B107" s="32" t="s">
        <v>8</v>
      </c>
      <c r="C107" s="47" t="s">
        <v>105</v>
      </c>
      <c r="D107" s="29"/>
      <c r="E107" s="29"/>
      <c r="F107" s="29"/>
      <c r="G107" s="29"/>
      <c r="H107" s="30"/>
      <c r="I107" s="29"/>
      <c r="J107" s="29"/>
      <c r="K107" s="31"/>
      <c r="L107" s="103"/>
    </row>
    <row r="108" spans="1:12" x14ac:dyDescent="0.25">
      <c r="A108" s="42"/>
      <c r="B108" s="43" t="s">
        <v>106</v>
      </c>
      <c r="C108" s="41"/>
      <c r="D108" s="29"/>
      <c r="E108" s="29"/>
      <c r="F108" s="29"/>
      <c r="G108" s="29"/>
      <c r="H108" s="30"/>
      <c r="I108" s="29"/>
      <c r="J108" s="29"/>
      <c r="K108" s="31"/>
      <c r="L108" s="103"/>
    </row>
    <row r="109" spans="1:12" x14ac:dyDescent="0.25">
      <c r="A109" s="26">
        <v>85</v>
      </c>
      <c r="B109" s="32" t="s">
        <v>10</v>
      </c>
      <c r="C109" s="33" t="s">
        <v>58</v>
      </c>
      <c r="D109" s="29"/>
      <c r="E109" s="29"/>
      <c r="F109" s="30"/>
      <c r="G109" s="30"/>
      <c r="H109" s="30"/>
      <c r="I109" s="29"/>
      <c r="J109" s="29"/>
      <c r="K109" s="31"/>
      <c r="L109" s="103"/>
    </row>
    <row r="110" spans="1:12" x14ac:dyDescent="0.25">
      <c r="A110" s="26"/>
      <c r="B110" s="43" t="s">
        <v>107</v>
      </c>
      <c r="C110" s="33"/>
      <c r="D110" s="29"/>
      <c r="E110" s="29"/>
      <c r="F110" s="29"/>
      <c r="G110" s="29"/>
      <c r="H110" s="30"/>
      <c r="I110" s="29"/>
      <c r="J110" s="29"/>
      <c r="K110" s="31"/>
      <c r="L110" s="103"/>
    </row>
    <row r="111" spans="1:12" x14ac:dyDescent="0.25">
      <c r="A111" s="48">
        <v>86</v>
      </c>
      <c r="B111" s="32" t="s">
        <v>108</v>
      </c>
      <c r="C111" s="25" t="s">
        <v>105</v>
      </c>
      <c r="D111" s="29"/>
      <c r="E111" s="29"/>
      <c r="F111" s="29"/>
      <c r="G111" s="29"/>
      <c r="H111" s="30"/>
      <c r="I111" s="29"/>
      <c r="J111" s="29"/>
      <c r="K111" s="31"/>
      <c r="L111" s="103"/>
    </row>
    <row r="112" spans="1:12" x14ac:dyDescent="0.25">
      <c r="A112" s="26">
        <v>87</v>
      </c>
      <c r="B112" s="32" t="s">
        <v>109</v>
      </c>
      <c r="C112" s="33" t="s">
        <v>21</v>
      </c>
      <c r="D112" s="29"/>
      <c r="E112" s="29"/>
      <c r="F112" s="29"/>
      <c r="G112" s="29"/>
      <c r="H112" s="30"/>
      <c r="I112" s="29"/>
      <c r="J112" s="29"/>
      <c r="K112" s="31"/>
      <c r="L112" s="103"/>
    </row>
    <row r="113" spans="1:12" x14ac:dyDescent="0.25">
      <c r="B113" s="49" t="s">
        <v>110</v>
      </c>
      <c r="C113" s="25"/>
      <c r="D113" s="21"/>
      <c r="E113" s="21"/>
      <c r="F113" s="22"/>
      <c r="G113" s="22"/>
      <c r="H113" s="30"/>
      <c r="I113" s="22"/>
      <c r="J113" s="22"/>
      <c r="K113" s="31"/>
      <c r="L113" s="103"/>
    </row>
    <row r="114" spans="1:12" x14ac:dyDescent="0.25">
      <c r="A114" s="26">
        <v>88</v>
      </c>
      <c r="B114" s="27" t="s">
        <v>111</v>
      </c>
      <c r="C114" s="46" t="s">
        <v>21</v>
      </c>
      <c r="D114" s="29"/>
      <c r="E114" s="29"/>
      <c r="F114" s="29"/>
      <c r="G114" s="29"/>
      <c r="H114" s="30"/>
      <c r="I114" s="29"/>
      <c r="J114" s="29"/>
      <c r="K114" s="31"/>
      <c r="L114" s="103"/>
    </row>
  </sheetData>
  <mergeCells count="7">
    <mergeCell ref="A1:K3"/>
    <mergeCell ref="A4:K6"/>
    <mergeCell ref="D7:K7"/>
    <mergeCell ref="K8:K9"/>
    <mergeCell ref="L8:L9"/>
    <mergeCell ref="D8:J8"/>
    <mergeCell ref="F9:G9"/>
  </mergeCells>
  <pageMargins left="0" right="0" top="0" bottom="0" header="0.31496062992125984" footer="0.11811023622047245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Пн День 1 Нед 1</vt:lpstr>
      <vt:lpstr>Вт День 2 Нед 1</vt:lpstr>
      <vt:lpstr>Ср День 3 Нед 1</vt:lpstr>
      <vt:lpstr>Чт День 4 Нед 1</vt:lpstr>
      <vt:lpstr>Пт День 5 Нед 1</vt:lpstr>
      <vt:lpstr>Сб День 6 Нед 1</vt:lpstr>
      <vt:lpstr>Итого за 1 нед</vt:lpstr>
      <vt:lpstr>Пн День 1 нед 2</vt:lpstr>
      <vt:lpstr>Вт День 2 нед 2</vt:lpstr>
      <vt:lpstr>Ср День 3 Нед 2</vt:lpstr>
      <vt:lpstr>Чт День 4 Нед 2</vt:lpstr>
      <vt:lpstr>Пт День 5 Нед 2</vt:lpstr>
      <vt:lpstr>Сб День 6 Нед 2</vt:lpstr>
      <vt:lpstr>Итого за 2 Нед</vt:lpstr>
      <vt:lpstr>Итого за 12 дней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2020-08-19T16:41:45Z</dcterms:modified>
</cp:coreProperties>
</file>